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tasha.vieira\Documents\Cais do valongo\TR 01-22 VLG\"/>
    </mc:Choice>
  </mc:AlternateContent>
  <bookViews>
    <workbookView xWindow="0" yWindow="0" windowWidth="23040" windowHeight="8676" tabRatio="861"/>
  </bookViews>
  <sheets>
    <sheet name="Planilha ORÇAMENTO Valongo COM " sheetId="1" r:id="rId1"/>
  </sheets>
  <definedNames>
    <definedName name="_xlnm._FilterDatabase" localSheetId="0" hidden="1">'Planilha ORÇAMENTO Valongo COM '!$B$13:$H$122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6" roundtripDataSignature="AMtx7miTMRjuuxhXlBjCoGEc9Kt1PBUDDw=="/>
    </ext>
  </extLst>
</workbook>
</file>

<file path=xl/calcChain.xml><?xml version="1.0" encoding="utf-8"?>
<calcChain xmlns="http://schemas.openxmlformats.org/spreadsheetml/2006/main">
  <c r="G181" i="1" l="1"/>
  <c r="G182" i="1" s="1"/>
  <c r="G200" i="1"/>
  <c r="G194" i="1"/>
  <c r="G190" i="1"/>
  <c r="G186" i="1"/>
  <c r="G202" i="1" l="1"/>
  <c r="G156" i="1" l="1"/>
  <c r="G157" i="1"/>
  <c r="G158" i="1"/>
  <c r="G159" i="1"/>
  <c r="G160" i="1"/>
  <c r="G161" i="1"/>
  <c r="G162" i="1"/>
  <c r="G163" i="1"/>
  <c r="G155" i="1"/>
  <c r="G143" i="1"/>
  <c r="G144" i="1"/>
  <c r="G145" i="1"/>
  <c r="G146" i="1"/>
  <c r="G147" i="1"/>
  <c r="G148" i="1"/>
  <c r="G149" i="1"/>
  <c r="G150" i="1"/>
  <c r="G151" i="1"/>
  <c r="G142" i="1"/>
  <c r="G130" i="1"/>
  <c r="G131" i="1"/>
  <c r="G132" i="1"/>
  <c r="G133" i="1"/>
  <c r="G134" i="1"/>
  <c r="G135" i="1"/>
  <c r="G136" i="1"/>
  <c r="G137" i="1"/>
  <c r="G138" i="1"/>
  <c r="G129" i="1"/>
  <c r="B155" i="1"/>
  <c r="B142" i="1"/>
  <c r="B129" i="1"/>
  <c r="B141" i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36" i="1"/>
  <c r="U36" i="1" s="1"/>
  <c r="B154" i="1"/>
  <c r="S29" i="1"/>
  <c r="U29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26" i="1"/>
  <c r="U26" i="1" s="1"/>
  <c r="S19" i="1"/>
  <c r="U19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8" i="1"/>
  <c r="U8" i="1" s="1"/>
  <c r="B128" i="1"/>
  <c r="G139" i="1" l="1"/>
  <c r="G152" i="1"/>
  <c r="G164" i="1"/>
  <c r="G165" i="1" l="1"/>
  <c r="I123" i="1" l="1"/>
  <c r="G24" i="1"/>
  <c r="I17" i="1"/>
  <c r="I18" i="1"/>
  <c r="I19" i="1"/>
  <c r="I20" i="1"/>
  <c r="I21" i="1"/>
  <c r="I22" i="1"/>
  <c r="I23" i="1"/>
  <c r="I24" i="1"/>
  <c r="I25" i="1"/>
  <c r="I26" i="1"/>
  <c r="I28" i="1"/>
  <c r="I29" i="1"/>
  <c r="I30" i="1"/>
  <c r="I32" i="1"/>
  <c r="I33" i="1"/>
  <c r="I34" i="1"/>
  <c r="I35" i="1"/>
  <c r="I36" i="1"/>
  <c r="I37" i="1"/>
  <c r="I38" i="1"/>
  <c r="I39" i="1"/>
  <c r="I40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7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3" i="1"/>
  <c r="I94" i="1"/>
  <c r="I95" i="1"/>
  <c r="I96" i="1"/>
  <c r="I97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2" i="1"/>
  <c r="I113" i="1"/>
  <c r="I114" i="1"/>
  <c r="I115" i="1"/>
  <c r="I117" i="1"/>
  <c r="I118" i="1"/>
  <c r="I119" i="1"/>
  <c r="I120" i="1"/>
  <c r="I121" i="1"/>
  <c r="I16" i="1"/>
  <c r="G73" i="1"/>
  <c r="H73" i="1"/>
  <c r="H91" i="1" l="1"/>
  <c r="G92" i="1"/>
  <c r="H92" i="1"/>
  <c r="H89" i="1"/>
  <c r="H90" i="1"/>
  <c r="G89" i="1"/>
  <c r="G90" i="1"/>
  <c r="G91" i="1" l="1"/>
  <c r="G110" i="1"/>
  <c r="G109" i="1"/>
  <c r="G108" i="1"/>
  <c r="G107" i="1"/>
  <c r="G106" i="1"/>
  <c r="G104" i="1"/>
  <c r="G82" i="1" l="1"/>
  <c r="H82" i="1"/>
  <c r="H81" i="1"/>
  <c r="G81" i="1"/>
  <c r="H16" i="1" l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4" i="1"/>
  <c r="H75" i="1"/>
  <c r="H76" i="1"/>
  <c r="H77" i="1"/>
  <c r="H78" i="1"/>
  <c r="H79" i="1"/>
  <c r="H80" i="1"/>
  <c r="H83" i="1"/>
  <c r="H84" i="1"/>
  <c r="H85" i="1"/>
  <c r="H86" i="1"/>
  <c r="H87" i="1"/>
  <c r="H88" i="1"/>
  <c r="H93" i="1"/>
  <c r="H94" i="1"/>
  <c r="H95" i="1"/>
  <c r="H96" i="1"/>
  <c r="H97" i="1"/>
  <c r="H98" i="1"/>
  <c r="H99" i="1"/>
  <c r="H100" i="1"/>
  <c r="H101" i="1"/>
  <c r="H102" i="1"/>
  <c r="H103" i="1"/>
  <c r="H105" i="1"/>
  <c r="H111" i="1"/>
  <c r="H112" i="1"/>
  <c r="H113" i="1"/>
  <c r="H114" i="1"/>
  <c r="H115" i="1"/>
  <c r="H116" i="1"/>
  <c r="H117" i="1"/>
  <c r="H118" i="1"/>
  <c r="H119" i="1"/>
  <c r="H120" i="1"/>
  <c r="H121" i="1"/>
  <c r="G84" i="1" l="1"/>
  <c r="G83" i="1"/>
  <c r="G80" i="1" l="1"/>
  <c r="G121" i="1"/>
  <c r="G120" i="1"/>
  <c r="G115" i="1"/>
  <c r="G114" i="1"/>
  <c r="G105" i="1"/>
  <c r="G103" i="1"/>
  <c r="G102" i="1"/>
  <c r="G101" i="1"/>
  <c r="G97" i="1"/>
  <c r="G96" i="1"/>
  <c r="G95" i="1"/>
  <c r="G94" i="1"/>
  <c r="G93" i="1"/>
  <c r="G88" i="1"/>
  <c r="G79" i="1"/>
  <c r="G75" i="1"/>
  <c r="G74" i="1"/>
  <c r="G72" i="1"/>
  <c r="G71" i="1"/>
  <c r="G70" i="1"/>
  <c r="G69" i="1"/>
  <c r="G68" i="1"/>
  <c r="G67" i="1"/>
  <c r="G66" i="1"/>
  <c r="G65" i="1"/>
  <c r="G64" i="1"/>
  <c r="G63" i="1"/>
  <c r="G62" i="1"/>
  <c r="G58" i="1"/>
  <c r="G57" i="1"/>
  <c r="G56" i="1"/>
  <c r="G55" i="1"/>
  <c r="G54" i="1"/>
  <c r="G53" i="1"/>
  <c r="G52" i="1"/>
  <c r="G51" i="1"/>
  <c r="G50" i="1"/>
  <c r="G49" i="1"/>
  <c r="G48" i="1"/>
  <c r="G47" i="1"/>
  <c r="G43" i="1"/>
  <c r="G42" i="1"/>
  <c r="G41" i="1"/>
  <c r="G40" i="1"/>
  <c r="G39" i="1"/>
  <c r="G38" i="1"/>
  <c r="G37" i="1"/>
  <c r="G36" i="1"/>
  <c r="G35" i="1"/>
  <c r="G30" i="1"/>
  <c r="G26" i="1"/>
  <c r="G25" i="1"/>
  <c r="G23" i="1"/>
  <c r="G22" i="1"/>
  <c r="G21" i="1"/>
  <c r="G20" i="1"/>
  <c r="G19" i="1"/>
  <c r="G18" i="1"/>
  <c r="G17" i="1"/>
  <c r="G85" i="1" l="1"/>
  <c r="I85" i="1" s="1"/>
  <c r="G111" i="1"/>
  <c r="I111" i="1" s="1"/>
  <c r="G122" i="1"/>
  <c r="I122" i="1" s="1"/>
  <c r="G31" i="1"/>
  <c r="I31" i="1" s="1"/>
  <c r="G44" i="1"/>
  <c r="I44" i="1" s="1"/>
  <c r="G76" i="1"/>
  <c r="I76" i="1" s="1"/>
  <c r="G98" i="1"/>
  <c r="I98" i="1" s="1"/>
  <c r="G27" i="1"/>
  <c r="I27" i="1" s="1"/>
  <c r="G59" i="1"/>
  <c r="I59" i="1" s="1"/>
  <c r="G116" i="1"/>
  <c r="I116" i="1" s="1"/>
  <c r="G124" i="1" l="1"/>
  <c r="G167" i="1" s="1"/>
  <c r="F170" i="1" l="1"/>
  <c r="G170" i="1" s="1"/>
  <c r="G203" i="1"/>
  <c r="F10" i="1"/>
</calcChain>
</file>

<file path=xl/comments1.xml><?xml version="1.0" encoding="utf-8"?>
<comments xmlns="http://schemas.openxmlformats.org/spreadsheetml/2006/main">
  <authors>
    <author>pedro</author>
  </authors>
  <commentList>
    <comment ref="C128" authorId="0" shapeId="0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DADO DE ENTRADA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DADO DE ENTRADA</t>
        </r>
      </text>
    </comment>
    <comment ref="C141" authorId="0" shapeId="0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DADO DE ENTRADA</t>
        </r>
      </text>
    </comment>
    <comment ref="C154" authorId="0" shapeId="0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DADO DE ENTRADA</t>
        </r>
      </text>
    </comment>
    <comment ref="C155" authorId="0" shapeId="0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DADO DE ENTRADA</t>
        </r>
      </text>
    </comment>
  </commentList>
</comments>
</file>

<file path=xl/sharedStrings.xml><?xml version="1.0" encoding="utf-8"?>
<sst xmlns="http://schemas.openxmlformats.org/spreadsheetml/2006/main" count="375" uniqueCount="246">
  <si>
    <t>Obra: Agenciamento e intervenção no Sítio Arqueológico Cais do Valongo</t>
  </si>
  <si>
    <t>Data do Orçamento</t>
  </si>
  <si>
    <t>Unidade Construtiva: Construção Nova Mureta, Drenagem e Pavimentação</t>
  </si>
  <si>
    <t>Data Base EMOP-RJ</t>
  </si>
  <si>
    <t>Endereço da Obra: Rio de Janeiro - RJ</t>
  </si>
  <si>
    <t>BDI</t>
  </si>
  <si>
    <t>VALOR DA OBRA</t>
  </si>
  <si>
    <t>PRAZO DA OBRA</t>
  </si>
  <si>
    <t>ITEM</t>
  </si>
  <si>
    <t>DESCRIÇÃO</t>
  </si>
  <si>
    <t>UNID.</t>
  </si>
  <si>
    <t>QTD</t>
  </si>
  <si>
    <t>PREÇO</t>
  </si>
  <si>
    <t>TOTAL</t>
  </si>
  <si>
    <t>M</t>
  </si>
  <si>
    <t>M3</t>
  </si>
  <si>
    <t>SUBTOTAL</t>
  </si>
  <si>
    <t>CANTEIRO DE OBRAS</t>
  </si>
  <si>
    <t>SERVIÇOS PRELIMINARES</t>
  </si>
  <si>
    <t xml:space="preserve">EXECUÇÃO DE OBRAS </t>
  </si>
  <si>
    <t>ESTRUTURA - FUNDAÇÕES</t>
  </si>
  <si>
    <t>MURETA</t>
  </si>
  <si>
    <t>DRENAGEM E PAVIMENTAÇÃO</t>
  </si>
  <si>
    <t>MÓDULO EXPOSITIVO</t>
  </si>
  <si>
    <t>ARRANCAMENTO E REALOCAÇÃO DOS POSTES</t>
  </si>
  <si>
    <t>INSTALAÇÕES ELÉTRICAS</t>
  </si>
  <si>
    <t>PISO PODOTÁTIL</t>
  </si>
  <si>
    <t>DESMOBILIZAÇÃO E ENTREGA</t>
  </si>
  <si>
    <t>DESMOBILIZAÇÃO DE OBRA E CANTEIRO</t>
  </si>
  <si>
    <t>ESCAVACAO MANUAL DE VALA/CAVA EM MATERIAL DE 1ª CATEGORIA (A(AREIA,ARGILA OU PICARRA),ATE 1,50M DE PROFUNDIDADE,EXCLUSIVE ESCORAMENTO E ESGOTAMENTO</t>
  </si>
  <si>
    <t>ARRANCAMENTO DE GRADES,GRADIS,ALAMBRADOS,CERCAS E PORTOES</t>
  </si>
  <si>
    <t>PROTEÇÃO MECÂNICA DE SUPERFÍCIE VERTICAL COM ARGAMASSA DE CIMENTO E AREIA, TRAÇO 1:3, E=2CM. AF_06/2018</t>
  </si>
  <si>
    <t>REMOCAO DE PISO DE MARMORE OU GRANITO</t>
  </si>
  <si>
    <t>CAIXA DE INSPEÇÃO PARA ATERRAMENTO, CIRCULAR, EM POLIETILENO, DIÂMETRO INTERNO = 0,3 M. AF_12/2020</t>
  </si>
  <si>
    <t>DESMOBILIZAÇÃO DE CONSTRUÇÃO PROVISÓRIA</t>
  </si>
  <si>
    <t>UN</t>
  </si>
  <si>
    <t>M2</t>
  </si>
  <si>
    <t>UNXMES</t>
  </si>
  <si>
    <t>UNXKM</t>
  </si>
  <si>
    <t>KG</t>
  </si>
  <si>
    <t>3 MESES</t>
  </si>
  <si>
    <t>REMOÇÕES</t>
  </si>
  <si>
    <t>Nível</t>
  </si>
  <si>
    <t>01.01.01</t>
  </si>
  <si>
    <t>01.01.02</t>
  </si>
  <si>
    <t>01.01.03</t>
  </si>
  <si>
    <t>01.02.01</t>
  </si>
  <si>
    <t>02.01.01</t>
  </si>
  <si>
    <t>02.01.02</t>
  </si>
  <si>
    <t>02.01.03</t>
  </si>
  <si>
    <t>02.01.04</t>
  </si>
  <si>
    <t>02.01.05</t>
  </si>
  <si>
    <t>02.01.06</t>
  </si>
  <si>
    <t>02.01.07</t>
  </si>
  <si>
    <t>02.01.08</t>
  </si>
  <si>
    <t>02.01.09</t>
  </si>
  <si>
    <t>02.02.01</t>
  </si>
  <si>
    <t>02.02.02</t>
  </si>
  <si>
    <t>02.02.04</t>
  </si>
  <si>
    <t>02.02.06</t>
  </si>
  <si>
    <t>02.02.08</t>
  </si>
  <si>
    <t>02.02.10</t>
  </si>
  <si>
    <t>02.02.14</t>
  </si>
  <si>
    <t>02.02.15</t>
  </si>
  <si>
    <t>02.02.16</t>
  </si>
  <si>
    <t>02.02.17</t>
  </si>
  <si>
    <t>02.02.19</t>
  </si>
  <si>
    <t>02.02.20</t>
  </si>
  <si>
    <t>02.04.01</t>
  </si>
  <si>
    <t>02.04.02</t>
  </si>
  <si>
    <t>02.04.03</t>
  </si>
  <si>
    <t>02.04.04</t>
  </si>
  <si>
    <t>02.04.06</t>
  </si>
  <si>
    <t>02.04.07</t>
  </si>
  <si>
    <t>02.04.08</t>
  </si>
  <si>
    <t>02.04.09</t>
  </si>
  <si>
    <t>02.04.10</t>
  </si>
  <si>
    <t>02.04.11</t>
  </si>
  <si>
    <t>02.04.12</t>
  </si>
  <si>
    <t>02.04.13</t>
  </si>
  <si>
    <t>02.04.15</t>
  </si>
  <si>
    <t>02.04.16</t>
  </si>
  <si>
    <t>02.05.01</t>
  </si>
  <si>
    <t>02.05.02</t>
  </si>
  <si>
    <t>02.05.03</t>
  </si>
  <si>
    <t>02.05.04</t>
  </si>
  <si>
    <t>02.05.05</t>
  </si>
  <si>
    <t>02.05.06</t>
  </si>
  <si>
    <t>02.07.01</t>
  </si>
  <si>
    <t>02.07.02</t>
  </si>
  <si>
    <t>02.07.03</t>
  </si>
  <si>
    <t>02.07.04</t>
  </si>
  <si>
    <t>02.07.05</t>
  </si>
  <si>
    <t>02.07.06</t>
  </si>
  <si>
    <t>02.07.07</t>
  </si>
  <si>
    <t>02.07.08</t>
  </si>
  <si>
    <t>02.07.09</t>
  </si>
  <si>
    <t>02.07.10</t>
  </si>
  <si>
    <t>02.08.01</t>
  </si>
  <si>
    <t>02.08.02</t>
  </si>
  <si>
    <t>02.08.03</t>
  </si>
  <si>
    <t>02.08.04</t>
  </si>
  <si>
    <t>02.08.05</t>
  </si>
  <si>
    <t>02.09.01</t>
  </si>
  <si>
    <t>02.09.02</t>
  </si>
  <si>
    <t>03.01.01</t>
  </si>
  <si>
    <t>03.01.02</t>
  </si>
  <si>
    <t>01</t>
  </si>
  <si>
    <t>01.01</t>
  </si>
  <si>
    <t>01.02</t>
  </si>
  <si>
    <t>02</t>
  </si>
  <si>
    <t>02.01</t>
  </si>
  <si>
    <t>02.02</t>
  </si>
  <si>
    <t>02.04</t>
  </si>
  <si>
    <t>02.05</t>
  </si>
  <si>
    <t>02.07</t>
  </si>
  <si>
    <t>02.08</t>
  </si>
  <si>
    <t>02.09</t>
  </si>
  <si>
    <t>03</t>
  </si>
  <si>
    <t>03.01</t>
  </si>
  <si>
    <t>02.08.06</t>
  </si>
  <si>
    <t>REATERRO DE VALA/CAVA COM PO-DE-PEDRA,INCLUSIVE FORNECIMENTODO MATERIAL E COMPACTACAO MANUAL</t>
  </si>
  <si>
    <t>T</t>
  </si>
  <si>
    <t>T x KM</t>
  </si>
  <si>
    <t>02.08.07</t>
  </si>
  <si>
    <t>02.08.08</t>
  </si>
  <si>
    <t>02.08.09</t>
  </si>
  <si>
    <t>02.08.10</t>
  </si>
  <si>
    <t xml:space="preserve">TAPUME COM TELHA METÁLICA. </t>
  </si>
  <si>
    <t>ALUGUEL DE CONTAINER PARA ESCRITORIO</t>
  </si>
  <si>
    <t>ALUGUEL CONTAINER PARA ESCRITORIO C/WC</t>
  </si>
  <si>
    <t>ALUGUEL CONTAINER PARA SANITARIO-VESTIARIO</t>
  </si>
  <si>
    <t>CARGA E DESCARGA DE CONTAINER</t>
  </si>
  <si>
    <t>TRANSPORTE DE CONTAINER</t>
  </si>
  <si>
    <t>INSTALACAO E LIGACAO PROVISORIA PARA ABASTECIMENTO DE AGUA EESGOTAMENTO SANITARIO EM CANTEIRO DE OBRAS</t>
  </si>
  <si>
    <t>INSTALACAO E LIGACAO PROVISORIA DE ALIMENTACAO DE ENERGIA ELETRICA,EM BAIXA TENSAO,PARA CANTEIRO DE OBRAS</t>
  </si>
  <si>
    <t>PLACA DE IDENTIFICACAO DE OBRA PUBLICA</t>
  </si>
  <si>
    <t>ENTRADA DE SERVICO(PC),PADRAO DE ENERGIA</t>
  </si>
  <si>
    <t xml:space="preserve">LOCACAO DE OBRA </t>
  </si>
  <si>
    <t>ESCAVAÇÃO MANUAL PARA EXECUÇÃO DE  FUNDAÇÃO</t>
  </si>
  <si>
    <t xml:space="preserve">REATERRO MANUAL DE VALAS COM COMPACTAÇÃO MECANIZADA. </t>
  </si>
  <si>
    <t xml:space="preserve">PREPARO DE FUNDO DE VALA </t>
  </si>
  <si>
    <t>FABRICAÇÃO, MONTAGEM E DESMONTAGEM DE FORMA PARA FUNDAÇÃO</t>
  </si>
  <si>
    <t>LASTRO DE CONCRETO MAGRO PARA FUNDAÇÃO</t>
  </si>
  <si>
    <t>ARMAÇÃO DE BLOCO E RADIER</t>
  </si>
  <si>
    <t>DEMOLIÇÃO DE ALVENARIA PARA QUALQUER TIPO DE BLOCO, DE FORMA MECANIZADA, SEM REAPROVEITAMENTO.</t>
  </si>
  <si>
    <t xml:space="preserve">MONTAGEM E DESMONTAGEM DE FÔRMA </t>
  </si>
  <si>
    <t>CONCRETAGEM, FCK 30 MPA, COM USO DE BOMBA  LANÇAMENTO, ADENSAMENTO E ACABAMENTO.</t>
  </si>
  <si>
    <t>CONCRETAGEM, FCK 25 MPA, COM USO DE BOMBA  LANÇAMENTO, ADENSAMENTO E ACABAMENTO.</t>
  </si>
  <si>
    <t>ARMAÇÃO DE MURETA</t>
  </si>
  <si>
    <t>IMPERMEABILIZAÇÃO DE SUPERFÍCIE COM MANTA ASFÁLTICA, UMA CAMADA, INCLUSIVE APLICAÇÃO DE PRIMER ASFÁLTICO</t>
  </si>
  <si>
    <t>CHAPIM SOBRE MUROS LINEARES, EM GRANITO OU MÁRMORE</t>
  </si>
  <si>
    <t>EXECUÇÃO DE JUNTAS DE DILATAÇÃO</t>
  </si>
  <si>
    <t xml:space="preserve">APLICAÇÃO MANUAL DE PINTURA COM TINTA LÁTEX ACRÍLICA EM PAREDES, DUAS DEMÃOS. </t>
  </si>
  <si>
    <t xml:space="preserve">FIXAÇÃO DOS GRAMPOS EM CONTENÇÃO </t>
  </si>
  <si>
    <t>DEMOLIÇÃO PARCIAL DE PAVIMENTO ASFÁLTICO, DE FORMA MECANIZADA</t>
  </si>
  <si>
    <t xml:space="preserve">ASSENTAMENTO DE GUIA (MEIO-FIO) EM TRECHO RETO, CONFECCIONADA EM CONCRETO PRÉ-FABRICADO PARA VIAS URBANAS </t>
  </si>
  <si>
    <t>ARRANCAMENTO DE MEIOS-FIOS,DE GRANITO OU CONCRETO</t>
  </si>
  <si>
    <t xml:space="preserve">EXECUÇÃO E COMPACTAÇÃO DE BASE E OU SUB BASE PARA PAVIMENTAÇÃO DE SOLO </t>
  </si>
  <si>
    <t>SERVIÇO DE CONTRAPISO EM ARGAMASSA (REGULARIZAÇÃO)</t>
  </si>
  <si>
    <t>REMOCAO DE REVESTIMENTO DE MARMORE OU GRANITO</t>
  </si>
  <si>
    <t>ASSENTAMENTO DE REVESTIMENTO EM GRANITO APLICADO EM CALÇADAS OU PISOS EXTERNOS.</t>
  </si>
  <si>
    <t xml:space="preserve">TUBO DE PVC CORRUGADO FLEXÍVEL PERFURADO PARA DRENO - FORNECIMENTO E ASSENTAMENTO. </t>
  </si>
  <si>
    <t>GEOTÊXTIL NÃO TECIDO 100% POLIÉSTER</t>
  </si>
  <si>
    <t>EXECUÇÃO DE ESTRUTURAS DE CONCRETO ARMADO, PARA EDIFICAÇÃO INSTITUCIONAL TÉRREA, FCK = 25 MPA. (VIGA PORTÃO HOSPITAL)</t>
  </si>
  <si>
    <t xml:space="preserve">CANALETA MEIA CANA PRÉ-MOLDADA DE CONCRETO (D = 30 CM) - FORNECIMENTO E INSTALAÇÃO. </t>
  </si>
  <si>
    <t>ASSENTAMENTO DE TUBULACAO DE PVC SÉRIE R</t>
  </si>
  <si>
    <t>ASSENTAMENTO DE PISO DE GRANITINA</t>
  </si>
  <si>
    <t>CABO DE COBRE FLEXÍVEL ISOLADO PARA INSTALÇÃO ELÉTRICA DO MÓDULO</t>
  </si>
  <si>
    <t>CAIXA ENTERRADA ELÉTRICA</t>
  </si>
  <si>
    <t>INSTALAÇÃO DE SPDA POR ESCULTURA</t>
  </si>
  <si>
    <t>DEMOLICAO DE CONCRETO ARMADO COM ROMPEDOR (SAPATA DE POSTE LOCADA NO FUTURO MÓDULO EXPOSITIVO)</t>
  </si>
  <si>
    <t>CARGA E DESCARGA MECANICA DE POSTES DE CONCRETO OU ACO</t>
  </si>
  <si>
    <t>TRANSPORTE DE POSTES</t>
  </si>
  <si>
    <t>ATERRAMENTO DE POSTE, INCLUSIVE FORNECIMENTO DOS MATERIAIS</t>
  </si>
  <si>
    <t>FUNDACAO PARA POSTE RETO</t>
  </si>
  <si>
    <t>RETIRADA DE POSTE DE CONCRETO OU ACO</t>
  </si>
  <si>
    <t>ASSENTAMENTO DE REVESTIMENTO EM GRANITO APLICADO EM CALÇADAS OU PISOS EXTERNOS. (CONSIDERAR REARPOVEITAMENTO DE MATERIAL)</t>
  </si>
  <si>
    <t>ELETRODUTO DE PVC ESPIRAL CORRUGADO, INCLUSIVECONEXOES E EMENDAS.FORNECIMENTO E INSTALACAO</t>
  </si>
  <si>
    <t xml:space="preserve">ESCAVAÇÃO MANUAL DE VALA </t>
  </si>
  <si>
    <t>INSTALAÇÃO DE CABO DE COBRE FLEXÍVEL ISOLADO, 16 MM²</t>
  </si>
  <si>
    <t>INSTALAÇÃO DE CABO DE COBRE NU 16MM2 NEUTRO</t>
  </si>
  <si>
    <t>CAIXA DE INSPEÇÃO ELÉTRICA</t>
  </si>
  <si>
    <t>REATERRO MANUAL DE VALAS COM COMPACTAÇÃO MECANIZADA (SOLO NATURAL)</t>
  </si>
  <si>
    <t xml:space="preserve">PISO PODOTÁTIL, DIRECIONAL OU ALERTA, ASSENTADO SOBRE ARGAMASSA. </t>
  </si>
  <si>
    <t>DEMOLICAO DE PISO PODOTATIL</t>
  </si>
  <si>
    <t>REMOÇÃO DE TAPUME/ CHAPAS METÁLICAS E DE MADEIRA</t>
  </si>
  <si>
    <t xml:space="preserve">RETIRADA DE ENTULHO DE OBRA COM CACAMBA DE ACO TIPO CONTAINER COM 5M3 </t>
  </si>
  <si>
    <t>ESCAVAÇÃO MANUAL DE VALA PARA ASSENTAMENTO DE TUBULAÇÃO</t>
  </si>
  <si>
    <t>ENCHIMENTO DE BRITA PARA DRENO, LANÇAMENTO MANUAL.</t>
  </si>
  <si>
    <t>POSTE DE CONCRETO,COM SECAO CIRCULAR,COM 9,00M  - FORNECIMENTO E ASSENTAMENTO</t>
  </si>
  <si>
    <t>POSTE DE CONCRETO,COM SECAO CIRCULAR,COM 6,00M  - FORNECIMENTO E ASSENTAMENTO</t>
  </si>
  <si>
    <t>CUSTO UNITÁRIO</t>
  </si>
  <si>
    <t>01.01.04</t>
  </si>
  <si>
    <t>01.01.05</t>
  </si>
  <si>
    <t>01.01.06</t>
  </si>
  <si>
    <t>01.01.07</t>
  </si>
  <si>
    <t>01.01.08</t>
  </si>
  <si>
    <t>01.01.09</t>
  </si>
  <si>
    <t>01.01.10</t>
  </si>
  <si>
    <t>ITENS OMISSOS</t>
  </si>
  <si>
    <t>LISTA</t>
  </si>
  <si>
    <t>ITENS POR ADMINISTRAÇÃO PARA APOIO CIVIL</t>
  </si>
  <si>
    <t>A</t>
  </si>
  <si>
    <t>B</t>
  </si>
  <si>
    <t>FABRICAÇÃO E INSTALAÇÃO DE ESCULTURAS EM AÇO CORTEN</t>
  </si>
  <si>
    <t>SINALIZAÇÃO, INCLUINDO PLACAS E TOTENS</t>
  </si>
  <si>
    <t>C</t>
  </si>
  <si>
    <t>ILUMINAÇÃO POSTES E ESCULTURAS</t>
  </si>
  <si>
    <t>TRATAMENTO E INSTALAÇÃO DE GUARDA CORPO</t>
  </si>
  <si>
    <t xml:space="preserve">TOTAL </t>
  </si>
  <si>
    <t>D</t>
  </si>
  <si>
    <t>%</t>
  </si>
  <si>
    <t>CUSTO RASO</t>
  </si>
  <si>
    <t>COMPOSIÇÃO DO B.D.I OBRA</t>
  </si>
  <si>
    <t>X . Taxa representativa das DESPESAS INDIRETAS, exceto tributos e despesas financeiras</t>
  </si>
  <si>
    <t>TIPO</t>
  </si>
  <si>
    <r>
      <t xml:space="preserve">ALÍQUOTA </t>
    </r>
    <r>
      <rPr>
        <b/>
        <sz val="9"/>
        <color indexed="8"/>
        <rFont val="Arial"/>
        <family val="2"/>
      </rPr>
      <t>(%)</t>
    </r>
  </si>
  <si>
    <t>X.1 - Administração Central</t>
  </si>
  <si>
    <t>X.2 - Seguro + Garantia</t>
  </si>
  <si>
    <t>X.3 - Riscos</t>
  </si>
  <si>
    <t>X =</t>
  </si>
  <si>
    <t>Y . Taxa representativa das DESPESAS FINANCEIRAS</t>
  </si>
  <si>
    <t>Y.1 - Despesas Financeiras</t>
  </si>
  <si>
    <t>Y =</t>
  </si>
  <si>
    <t>Z . Taxa representativa do LUCRO</t>
  </si>
  <si>
    <t xml:space="preserve">Y.1 - Lucro </t>
  </si>
  <si>
    <t>Z =</t>
  </si>
  <si>
    <t>A . Alíquota condicionada pela Lei 12.844/ 2013</t>
  </si>
  <si>
    <t>A.1 - CPRB (Contribuição Previdenciária sobre Receita Bruta)</t>
  </si>
  <si>
    <t>A =</t>
  </si>
  <si>
    <t>I . Taxa representativa da incidência dos IMPOSTOS</t>
  </si>
  <si>
    <t>I.1 - I S S ( Imposto sobre Serviços ) - Municipal</t>
  </si>
  <si>
    <t>I.2 - COFINS ( Contribuição para o Financiamento da Seguridade Social) - Federal</t>
  </si>
  <si>
    <t>I.3 - P I S ( Programa de Integração Social ) - Federal</t>
  </si>
  <si>
    <t>I =</t>
  </si>
  <si>
    <t>B D I - Benefício e Despesas Indiretas Obra</t>
  </si>
  <si>
    <t>BDI Obra</t>
  </si>
  <si>
    <t>[ (1 + X) (1 + Y) (1 + Z) / 1 - (A + I) ]  - 1 =</t>
  </si>
  <si>
    <t>ALÍQUOTA (%)</t>
  </si>
  <si>
    <t>CUSTO COM BDI</t>
  </si>
  <si>
    <t>X.4 - Itens por administração para apoio civil</t>
  </si>
  <si>
    <t>UND</t>
  </si>
  <si>
    <t>QUANT</t>
  </si>
  <si>
    <t>CUSTO ADM</t>
  </si>
  <si>
    <t>Ago.2022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</si>
</sst>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 -416]#,##0.00"/>
    <numFmt numFmtId="165" formatCode="d\.m"/>
  </numFmts>
  <fonts count="21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0" fontId="13" fillId="0" borderId="0"/>
    <xf numFmtId="0" fontId="13" fillId="0" borderId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56">
    <xf numFmtId="0" fontId="0" fillId="0" borderId="0" xfId="0" applyFont="1" applyAlignment="1"/>
    <xf numFmtId="0" fontId="0" fillId="2" borderId="0" xfId="0" applyFont="1" applyFill="1" applyAlignment="1"/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/>
    <xf numFmtId="0" fontId="0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/>
    <xf numFmtId="0" fontId="4" fillId="2" borderId="6" xfId="0" applyFont="1" applyFill="1" applyBorder="1"/>
    <xf numFmtId="0" fontId="3" fillId="2" borderId="7" xfId="0" applyFont="1" applyFill="1" applyBorder="1"/>
    <xf numFmtId="0" fontId="5" fillId="2" borderId="6" xfId="0" applyFont="1" applyFill="1" applyBorder="1"/>
    <xf numFmtId="0" fontId="0" fillId="2" borderId="8" xfId="0" applyFont="1" applyFill="1" applyBorder="1" applyAlignment="1"/>
    <xf numFmtId="0" fontId="3" fillId="2" borderId="9" xfId="0" applyFont="1" applyFill="1" applyBorder="1" applyAlignment="1"/>
    <xf numFmtId="0" fontId="4" fillId="2" borderId="0" xfId="0" applyFont="1" applyFill="1" applyBorder="1"/>
    <xf numFmtId="0" fontId="0" fillId="2" borderId="0" xfId="0" applyFont="1" applyFill="1" applyBorder="1" applyAlignment="1"/>
    <xf numFmtId="0" fontId="0" fillId="2" borderId="10" xfId="0" applyFont="1" applyFill="1" applyBorder="1" applyAlignment="1"/>
    <xf numFmtId="0" fontId="3" fillId="2" borderId="9" xfId="0" applyFont="1" applyFill="1" applyBorder="1"/>
    <xf numFmtId="0" fontId="3" fillId="2" borderId="0" xfId="0" applyFont="1" applyFill="1" applyBorder="1" applyAlignment="1"/>
    <xf numFmtId="17" fontId="3" fillId="2" borderId="0" xfId="0" applyNumberFormat="1" applyFont="1" applyFill="1" applyBorder="1"/>
    <xf numFmtId="0" fontId="4" fillId="2" borderId="9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5" fillId="2" borderId="1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1" fillId="2" borderId="0" xfId="0" quotePrefix="1" applyFont="1" applyFill="1" applyAlignment="1"/>
    <xf numFmtId="0" fontId="1" fillId="2" borderId="0" xfId="0" applyFont="1" applyFill="1" applyAlignment="1"/>
    <xf numFmtId="0" fontId="14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1" fillId="2" borderId="16" xfId="0" applyFont="1" applyFill="1" applyBorder="1" applyAlignment="1"/>
    <xf numFmtId="0" fontId="2" fillId="2" borderId="16" xfId="0" applyFont="1" applyFill="1" applyBorder="1" applyAlignment="1">
      <alignment horizontal="center" vertical="center"/>
    </xf>
    <xf numFmtId="0" fontId="6" fillId="2" borderId="20" xfId="0" applyFont="1" applyFill="1" applyBorder="1" applyAlignment="1"/>
    <xf numFmtId="0" fontId="6" fillId="2" borderId="16" xfId="0" applyFont="1" applyFill="1" applyBorder="1" applyAlignment="1"/>
    <xf numFmtId="0" fontId="1" fillId="2" borderId="20" xfId="0" applyFont="1" applyFill="1" applyBorder="1" applyAlignment="1"/>
    <xf numFmtId="0" fontId="10" fillId="2" borderId="1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1" xfId="0" quotePrefix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11" xfId="0" quotePrefix="1" applyFont="1" applyFill="1" applyBorder="1" applyAlignment="1">
      <alignment horizontal="left"/>
    </xf>
    <xf numFmtId="0" fontId="10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 vertical="center"/>
    </xf>
    <xf numFmtId="44" fontId="8" fillId="2" borderId="1" xfId="1" applyFont="1" applyFill="1" applyBorder="1" applyAlignment="1">
      <alignment horizontal="left" vertical="center"/>
    </xf>
    <xf numFmtId="44" fontId="8" fillId="2" borderId="13" xfId="1" applyFont="1" applyFill="1" applyBorder="1"/>
    <xf numFmtId="0" fontId="8" fillId="2" borderId="1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44" fontId="8" fillId="2" borderId="13" xfId="1" applyFont="1" applyFill="1" applyBorder="1" applyAlignment="1">
      <alignment horizontal="right" vertical="center"/>
    </xf>
    <xf numFmtId="0" fontId="10" fillId="2" borderId="1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 vertical="center" wrapText="1"/>
    </xf>
    <xf numFmtId="44" fontId="10" fillId="2" borderId="13" xfId="1" applyFont="1" applyFill="1" applyBorder="1"/>
    <xf numFmtId="44" fontId="8" fillId="2" borderId="1" xfId="1" applyFont="1" applyFill="1" applyBorder="1" applyAlignment="1">
      <alignment horizontal="left" vertical="center" wrapText="1"/>
    </xf>
    <xf numFmtId="165" fontId="8" fillId="2" borderId="11" xfId="0" applyNumberFormat="1" applyFont="1" applyFill="1" applyBorder="1" applyAlignment="1">
      <alignment horizontal="left"/>
    </xf>
    <xf numFmtId="0" fontId="15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10" fillId="2" borderId="1" xfId="0" applyFont="1" applyFill="1" applyBorder="1" applyAlignment="1">
      <alignment horizontal="right" vertical="center"/>
    </xf>
    <xf numFmtId="0" fontId="1" fillId="2" borderId="21" xfId="0" applyFont="1" applyFill="1" applyBorder="1" applyAlignment="1"/>
    <xf numFmtId="0" fontId="1" fillId="2" borderId="25" xfId="0" applyFont="1" applyFill="1" applyBorder="1" applyAlignment="1"/>
    <xf numFmtId="0" fontId="1" fillId="2" borderId="26" xfId="0" applyFont="1" applyFill="1" applyBorder="1" applyAlignment="1"/>
    <xf numFmtId="0" fontId="2" fillId="2" borderId="26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left"/>
    </xf>
    <xf numFmtId="0" fontId="8" fillId="2" borderId="29" xfId="0" applyFont="1" applyFill="1" applyBorder="1"/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right" vertical="center"/>
    </xf>
    <xf numFmtId="0" fontId="10" fillId="2" borderId="29" xfId="0" applyFont="1" applyFill="1" applyBorder="1" applyAlignment="1">
      <alignment horizontal="right" vertical="center"/>
    </xf>
    <xf numFmtId="44" fontId="10" fillId="2" borderId="30" xfId="1" applyFont="1" applyFill="1" applyBorder="1"/>
    <xf numFmtId="0" fontId="6" fillId="2" borderId="31" xfId="0" applyFont="1" applyFill="1" applyBorder="1" applyAlignment="1"/>
    <xf numFmtId="0" fontId="6" fillId="2" borderId="32" xfId="0" applyFont="1" applyFill="1" applyBorder="1" applyAlignment="1"/>
    <xf numFmtId="0" fontId="2" fillId="2" borderId="32" xfId="0" applyFont="1" applyFill="1" applyBorder="1" applyAlignment="1">
      <alignment horizontal="center" vertical="center"/>
    </xf>
    <xf numFmtId="0" fontId="1" fillId="2" borderId="32" xfId="0" applyFont="1" applyFill="1" applyBorder="1" applyAlignment="1"/>
    <xf numFmtId="0" fontId="1" fillId="2" borderId="33" xfId="0" applyFont="1" applyFill="1" applyBorder="1" applyAlignment="1"/>
    <xf numFmtId="0" fontId="6" fillId="2" borderId="16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right"/>
    </xf>
    <xf numFmtId="0" fontId="6" fillId="2" borderId="31" xfId="0" quotePrefix="1" applyFont="1" applyFill="1" applyBorder="1" applyAlignment="1"/>
    <xf numFmtId="0" fontId="6" fillId="2" borderId="26" xfId="0" applyFont="1" applyFill="1" applyBorder="1" applyAlignment="1"/>
    <xf numFmtId="0" fontId="1" fillId="2" borderId="14" xfId="0" applyFont="1" applyFill="1" applyBorder="1" applyAlignment="1"/>
    <xf numFmtId="0" fontId="1" fillId="2" borderId="15" xfId="0" applyFont="1" applyFill="1" applyBorder="1" applyAlignment="1"/>
    <xf numFmtId="0" fontId="6" fillId="2" borderId="15" xfId="0" applyFont="1" applyFill="1" applyBorder="1" applyAlignment="1">
      <alignment horizontal="right"/>
    </xf>
    <xf numFmtId="44" fontId="1" fillId="2" borderId="4" xfId="0" applyNumberFormat="1" applyFont="1" applyFill="1" applyBorder="1" applyAlignment="1"/>
    <xf numFmtId="44" fontId="1" fillId="2" borderId="21" xfId="1" applyFont="1" applyFill="1" applyBorder="1" applyAlignment="1"/>
    <xf numFmtId="44" fontId="1" fillId="2" borderId="27" xfId="1" applyFont="1" applyFill="1" applyBorder="1" applyAlignment="1"/>
    <xf numFmtId="2" fontId="13" fillId="2" borderId="21" xfId="7" applyNumberFormat="1" applyFont="1" applyFill="1" applyBorder="1" applyAlignment="1">
      <alignment horizontal="center" vertical="center"/>
    </xf>
    <xf numFmtId="2" fontId="4" fillId="2" borderId="21" xfId="7" applyNumberFormat="1" applyFont="1" applyFill="1" applyBorder="1" applyAlignment="1">
      <alignment horizontal="center" vertical="center"/>
    </xf>
    <xf numFmtId="0" fontId="9" fillId="2" borderId="21" xfId="6" applyFont="1" applyFill="1" applyBorder="1" applyAlignment="1">
      <alignment horizontal="center" vertical="center" wrapText="1"/>
    </xf>
    <xf numFmtId="2" fontId="17" fillId="2" borderId="21" xfId="7" applyNumberFormat="1" applyFont="1" applyFill="1" applyBorder="1" applyAlignment="1">
      <alignment horizontal="center" vertical="center"/>
    </xf>
    <xf numFmtId="2" fontId="3" fillId="2" borderId="21" xfId="7" applyNumberFormat="1" applyFont="1" applyFill="1" applyBorder="1" applyAlignment="1">
      <alignment horizontal="center" vertical="center"/>
    </xf>
    <xf numFmtId="10" fontId="18" fillId="2" borderId="38" xfId="6" applyNumberFormat="1" applyFont="1" applyFill="1" applyBorder="1" applyAlignment="1">
      <alignment horizontal="center" vertical="center"/>
    </xf>
    <xf numFmtId="0" fontId="10" fillId="2" borderId="22" xfId="6" applyFont="1" applyFill="1" applyBorder="1" applyAlignment="1">
      <alignment horizontal="left" vertical="center"/>
    </xf>
    <xf numFmtId="4" fontId="10" fillId="2" borderId="23" xfId="6" applyNumberFormat="1" applyFont="1" applyFill="1" applyBorder="1" applyAlignment="1">
      <alignment horizontal="left"/>
    </xf>
    <xf numFmtId="0" fontId="10" fillId="2" borderId="23" xfId="6" applyFont="1" applyFill="1" applyBorder="1" applyAlignment="1">
      <alignment horizontal="center" vertical="center"/>
    </xf>
    <xf numFmtId="0" fontId="10" fillId="2" borderId="23" xfId="6" applyFont="1" applyFill="1" applyBorder="1" applyAlignment="1">
      <alignment horizontal="left"/>
    </xf>
    <xf numFmtId="0" fontId="4" fillId="2" borderId="21" xfId="6" applyFont="1" applyFill="1" applyBorder="1" applyAlignment="1">
      <alignment vertical="center"/>
    </xf>
    <xf numFmtId="0" fontId="10" fillId="2" borderId="21" xfId="6" applyFont="1" applyFill="1" applyBorder="1" applyAlignment="1">
      <alignment vertical="center"/>
    </xf>
    <xf numFmtId="0" fontId="10" fillId="2" borderId="0" xfId="6" applyFont="1" applyFill="1" applyBorder="1" applyAlignment="1">
      <alignment vertical="center"/>
    </xf>
    <xf numFmtId="0" fontId="9" fillId="2" borderId="0" xfId="6" applyFont="1" applyFill="1" applyBorder="1" applyAlignment="1">
      <alignment vertical="center" wrapText="1"/>
    </xf>
    <xf numFmtId="0" fontId="9" fillId="2" borderId="0" xfId="6" applyFont="1" applyFill="1" applyBorder="1" applyAlignment="1">
      <alignment horizontal="center" vertical="center" wrapText="1"/>
    </xf>
    <xf numFmtId="4" fontId="4" fillId="2" borderId="0" xfId="6" applyNumberFormat="1" applyFont="1" applyFill="1" applyBorder="1" applyAlignment="1">
      <alignment vertical="center"/>
    </xf>
    <xf numFmtId="0" fontId="3" fillId="2" borderId="0" xfId="6" applyFont="1" applyFill="1" applyBorder="1" applyAlignment="1">
      <alignment vertical="center"/>
    </xf>
    <xf numFmtId="2" fontId="13" fillId="2" borderId="0" xfId="7" applyNumberFormat="1" applyFont="1" applyFill="1" applyBorder="1" applyAlignment="1">
      <alignment horizontal="center" vertical="center"/>
    </xf>
    <xf numFmtId="2" fontId="17" fillId="2" borderId="0" xfId="7" applyNumberFormat="1" applyFont="1" applyFill="1" applyBorder="1" applyAlignment="1">
      <alignment horizontal="center" vertical="center"/>
    </xf>
    <xf numFmtId="0" fontId="4" fillId="2" borderId="0" xfId="6" applyFont="1" applyFill="1" applyBorder="1" applyAlignment="1">
      <alignment vertical="center"/>
    </xf>
    <xf numFmtId="2" fontId="4" fillId="2" borderId="0" xfId="7" applyNumberFormat="1" applyFont="1" applyFill="1" applyBorder="1" applyAlignment="1">
      <alignment horizontal="center" vertical="center"/>
    </xf>
    <xf numFmtId="2" fontId="3" fillId="2" borderId="0" xfId="7" applyNumberFormat="1" applyFont="1" applyFill="1" applyBorder="1" applyAlignment="1">
      <alignment horizontal="center" vertical="center"/>
    </xf>
    <xf numFmtId="0" fontId="10" fillId="2" borderId="0" xfId="6" applyFont="1" applyFill="1" applyBorder="1" applyAlignment="1">
      <alignment horizontal="left"/>
    </xf>
    <xf numFmtId="0" fontId="10" fillId="2" borderId="33" xfId="6" applyFont="1" applyFill="1" applyBorder="1" applyAlignment="1">
      <alignment vertical="center"/>
    </xf>
    <xf numFmtId="164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0" fontId="1" fillId="2" borderId="9" xfId="0" applyFont="1" applyFill="1" applyBorder="1" applyAlignment="1"/>
    <xf numFmtId="44" fontId="1" fillId="2" borderId="10" xfId="0" applyNumberFormat="1" applyFont="1" applyFill="1" applyBorder="1" applyAlignment="1"/>
    <xf numFmtId="0" fontId="6" fillId="2" borderId="26" xfId="0" applyFont="1" applyFill="1" applyBorder="1" applyAlignment="1">
      <alignment horizontal="right"/>
    </xf>
    <xf numFmtId="44" fontId="1" fillId="2" borderId="27" xfId="0" applyNumberFormat="1" applyFont="1" applyFill="1" applyBorder="1" applyAlignment="1"/>
    <xf numFmtId="0" fontId="6" fillId="2" borderId="39" xfId="0" applyFont="1" applyFill="1" applyBorder="1" applyAlignment="1">
      <alignment horizontal="left"/>
    </xf>
    <xf numFmtId="0" fontId="6" fillId="2" borderId="34" xfId="0" applyFont="1" applyFill="1" applyBorder="1" applyAlignment="1">
      <alignment horizontal="left"/>
    </xf>
    <xf numFmtId="14" fontId="3" fillId="3" borderId="7" xfId="0" applyNumberFormat="1" applyFont="1" applyFill="1" applyBorder="1" applyAlignment="1"/>
    <xf numFmtId="17" fontId="3" fillId="3" borderId="1" xfId="0" applyNumberFormat="1" applyFont="1" applyFill="1" applyBorder="1"/>
    <xf numFmtId="10" fontId="3" fillId="3" borderId="1" xfId="0" applyNumberFormat="1" applyFont="1" applyFill="1" applyBorder="1"/>
    <xf numFmtId="44" fontId="8" fillId="3" borderId="1" xfId="1" applyFont="1" applyFill="1" applyBorder="1" applyAlignment="1">
      <alignment horizontal="left" vertical="center"/>
    </xf>
    <xf numFmtId="44" fontId="8" fillId="3" borderId="1" xfId="1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9" fillId="2" borderId="20" xfId="6" applyFont="1" applyFill="1" applyBorder="1" applyAlignment="1">
      <alignment horizontal="center" vertical="center" wrapText="1"/>
    </xf>
    <xf numFmtId="0" fontId="9" fillId="2" borderId="16" xfId="6" applyFont="1" applyFill="1" applyBorder="1" applyAlignment="1">
      <alignment horizontal="center" vertical="center" wrapText="1"/>
    </xf>
    <xf numFmtId="0" fontId="10" fillId="2" borderId="37" xfId="6" applyFont="1" applyFill="1" applyBorder="1" applyAlignment="1">
      <alignment horizontal="left" vertical="center"/>
    </xf>
    <xf numFmtId="0" fontId="10" fillId="2" borderId="35" xfId="6" applyFont="1" applyFill="1" applyBorder="1" applyAlignment="1">
      <alignment horizontal="left" vertical="center"/>
    </xf>
    <xf numFmtId="0" fontId="10" fillId="2" borderId="36" xfId="6" applyFont="1" applyFill="1" applyBorder="1" applyAlignment="1">
      <alignment horizontal="left" vertical="center"/>
    </xf>
    <xf numFmtId="0" fontId="4" fillId="2" borderId="20" xfId="6" applyFont="1" applyFill="1" applyBorder="1" applyAlignment="1">
      <alignment horizontal="left" vertical="center"/>
    </xf>
    <xf numFmtId="0" fontId="4" fillId="2" borderId="16" xfId="6" applyFont="1" applyFill="1" applyBorder="1" applyAlignment="1">
      <alignment horizontal="left" vertical="center"/>
    </xf>
    <xf numFmtId="0" fontId="3" fillId="2" borderId="20" xfId="6" applyFont="1" applyFill="1" applyBorder="1" applyAlignment="1">
      <alignment horizontal="right" vertical="center"/>
    </xf>
    <xf numFmtId="0" fontId="3" fillId="2" borderId="16" xfId="6" applyFont="1" applyFill="1" applyBorder="1" applyAlignment="1">
      <alignment horizontal="right" vertical="center"/>
    </xf>
    <xf numFmtId="0" fontId="10" fillId="2" borderId="41" xfId="6" applyFont="1" applyFill="1" applyBorder="1" applyAlignment="1">
      <alignment horizontal="left" vertical="center"/>
    </xf>
    <xf numFmtId="0" fontId="10" fillId="2" borderId="42" xfId="6" applyFont="1" applyFill="1" applyBorder="1" applyAlignment="1">
      <alignment horizontal="left" vertical="center"/>
    </xf>
    <xf numFmtId="0" fontId="10" fillId="2" borderId="40" xfId="6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0" fontId="7" fillId="2" borderId="12" xfId="0" applyFont="1" applyFill="1" applyBorder="1"/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10" fillId="2" borderId="43" xfId="6" applyFont="1" applyFill="1" applyBorder="1" applyAlignment="1">
      <alignment horizontal="center" vertical="center"/>
    </xf>
    <xf numFmtId="0" fontId="10" fillId="2" borderId="44" xfId="6" applyFont="1" applyFill="1" applyBorder="1" applyAlignment="1">
      <alignment horizontal="center" vertical="center"/>
    </xf>
    <xf numFmtId="0" fontId="10" fillId="2" borderId="45" xfId="6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44" fontId="6" fillId="2" borderId="46" xfId="0" applyNumberFormat="1" applyFont="1" applyFill="1" applyBorder="1" applyAlignment="1">
      <alignment horizontal="center" vertical="center"/>
    </xf>
    <xf numFmtId="44" fontId="6" fillId="2" borderId="47" xfId="0" applyNumberFormat="1" applyFont="1" applyFill="1" applyBorder="1" applyAlignment="1">
      <alignment horizontal="center" vertical="center"/>
    </xf>
    <xf numFmtId="0" fontId="6" fillId="2" borderId="47" xfId="0" applyNumberFormat="1" applyFont="1" applyFill="1" applyBorder="1" applyAlignment="1">
      <alignment horizontal="center" vertical="center"/>
    </xf>
    <xf numFmtId="0" fontId="6" fillId="2" borderId="33" xfId="0" applyNumberFormat="1" applyFont="1" applyFill="1" applyBorder="1" applyAlignment="1">
      <alignment horizontal="center" vertical="center"/>
    </xf>
  </cellXfs>
  <cellStyles count="8">
    <cellStyle name="Moeda" xfId="1" builtinId="4"/>
    <cellStyle name="Normal" xfId="0" builtinId="0"/>
    <cellStyle name="Normal 10 2" xfId="4"/>
    <cellStyle name="Normal 2" xfId="2"/>
    <cellStyle name="Normal 2 2" xfId="3"/>
    <cellStyle name="Normal 3" xfId="6"/>
    <cellStyle name="Porcentagem 4" xfId="7"/>
    <cellStyle name="Separador de milhares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21" Type="http://schemas.openxmlformats.org/officeDocument/2006/relationships/customXml" Target="../customXml/item1.xml"/><Relationship Id="rId17" Type="http://schemas.openxmlformats.org/officeDocument/2006/relationships/theme" Target="theme/theme1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23" Type="http://schemas.openxmlformats.org/officeDocument/2006/relationships/customXml" Target="../customXml/item3.xml"/><Relationship Id="rId19" Type="http://schemas.openxmlformats.org/officeDocument/2006/relationships/sharedStrings" Target="sharedStrings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314325" cy="323850"/>
    <xdr:sp macro="" textlink="">
      <xdr:nvSpPr>
        <xdr:cNvPr id="3" name="Shape 3" descr="data:image/png;base64,iVBORw0KGgoAAAANSUhEUgAAAQoAAABPCAYAAAATKYuiAAAgAElEQVR4Xu2d93NVV7bnl3LOAkmABEjknHO2DQac3XZ3T0+nqZr5g94vM1XvTc+rVzP1uvt1O8e2jcmYnJMACWWEcs5XU5/vPufqSkjoCkODX9/bRWOkc8/ZZ5+9vnut71rre6IsevuwRT6RGYjMQGQGHjMDURGgiKyPyAxEZmCyGYgAxWQzFPl9ZAYiM2ARoIgsgsgMRGZg0hmIAMWkUxQ5IDIDkRmIAEVkDURmIDIDk85ABCgmnaLIAZEZiMxABCgiayAyA5EZmHQGIkAx6RRFDojMQGQGIkARWQORGYjMwKQzEAGKSacockBkBiIzEAEK1gBF7FHjLIaJfh5ZN5EZ+AebgacOFFGewamBJOwuEr4U9sHP9RFxf8PDP53xPtfJilz8P80M/DigGPaNO8RwBBTjbc8T7NjBH3vnCp7KO0eYpxr3iUyIVlEaYlRUlPE/99/jj2/YhgUMw8OBkQOC982t/pgBjsHHqZwqdAzBkfknmAh0J7pAOCD9mOcxap4nGcPY+Rr3Gbln8tjPRN8bb/lNsg7+01jzM7yRJwcKb6FGR0dbTIz7w39HR0c5Awz5E3zo3nqU8QWGLcCf4YANDQZsaChgQ4Eh/TzoXLBYfowhMkYff6KjLCY2xmJjYtx4YxlzjMY8MtZQLHBfZDz8F+MLBAI2HAjY4OCQ/uhnAIhClMlWtnfu4JiGR77jG73OEWIkY4917ox3T2ONezKQCFlFo9w+/+dhgoV/meA5QscTpqfFd4P3Ms51x87DWAPQHIw3Xm/uQp/FhMd6iPJj19gzNM4X6dRTBgr3DKJkMFHR0ZaclGDp6SmWnp5sKSlJlpgYb3FxsRYbiwE6IxwNFOzQJqPr7x+wnt4+6+josba2Lmtv79K/bQgjcsbnjNizj3EXx6PTGfwORh4ImEVFW0JCnGVmpVlOdpplZKRacnKixcbFWAxAAcB51wk1m+FhB2b8LSAbHLK+vn5ra++ypqZ2a25ut96ePs8jiQ66B2OH6Y+HAwNDQ2bDQ95los2io5kMM+NPlEVFx2g8XHM4wLGeJxMVa9Ex/Dxgw0P8bByg8CfKO9ejM+OTLtFufjVQ37j571APUTDp/T4EhKL4rnsuOsI9TO9S/rlC/x06Cne+qJgYrQ3WgPvumOtyfubFP7+Wgh/Tes9U3xmHRGLNeeDPs9fzHzVXofPG2mS+Q+7lRbLOF2gsUwOK4WEt1tjYWAFCdlaa5eVn28wZuTZ9epbl5KRbamqyJSUlWFxcCFCMuWHf8Hp7ndE1NLRZfX2TPaxvEWAAFj093p/ePhno0JAz2Ik+QRvxFlVsbIzGmJKSqDFlZ6dZQUGOzS7K099pacm6j9FeUKhH4QyFdeYAY8gGB4asq7vPGhparLKy3srvP7Da2kZrbe2wvr4B53Fg4GOGySIHiPBoAKz4+FjvnAGLjoq2uHg3Duaju7tX4BQTE6XxJSTEW2x0tA0MDln/wIC+x30BdPyO+8YjA3SHAgF5dAJqGWNU0NnhnAMDgzbQP2iDQ0NuPDHO6BkD8xUbg5GN7LTcx9DQkPX3DwooMTr+7uvv9+7XLCEh1tJSk3VPPCNuHgCOjeOevOsDg4FhGxwc1D329g7ovNxfUlK81gvj5RjO3dXZY909vdbfP+TN57DuhTnh3hITEyw5OUHzgFfIh3H19vZZd3efrgGgA0rJSYmWlp5syUnx8iKdg8FYAP0BHc9aY24et75eIJt9LkOZMlCAvhkZKTZvXqGtWjnPFi6cbbNmThNI4FUksYDjY7UInTcx1iV3riouOw+qq6vX2lq7rLml3VpbOuRdNDW3W2VVvd29U20VlfXW1tZpg/2DzhD9aRrrXnqbmbtktKWkJtmc2fm2cFGRzZ8/y2bOcGP0AQ1PKNozJuf0jE9S+J4+O3lgaFiLsLWt0x4+bLGq6ga7eLHUzpy5YZWVD7U4WbDjfTh7ckqSxjJ3boEMhXPgMDB/udMydK9XLt/VXKSmJtnMmdNt/rxZlpqSaGXldVZ+v06GMq9kpu5r+rQsgVlnR6/VP2y2zs4eS01Ltvy8LEtJTvQ8EDlUArn2ji57UNei8wMK6Wkpmk+MPDc30zIzUwRYGAzPLjA8bO1tXdbQ2Kp7w5B5RjybmppGgc6MGblaBzk5GdbR0a3dfEZBjqVncC4HFILcQMC6uvqssuqBXbtWbi0tHZaXl2WLFs222UX5usee3n6rrWu0W7cq7M6damtsbJcHJgOOitI4ued582baosWzbUZBrsUnxOnJdff0WU11g92+XWl371bbgwfNAtIFCwpt1eoFNrtoujYNByrD1tnZbdXVDXbrdoXdvVuj+/Kv81ws8QW/aPhA4cV68QnxNmduvu3atcb2vrLeli6ZKwPUrhBLzD/CT0x27xi+C0HYtfq1c/GHhclCuXatzG7eqrDy8jqrf9AswHA7Z4ib7HMQ3o7NYmDRzplTYMuXzbU1qxfY0qVzLb8gxxIT4rUDxsXFBccZSglMNN5QD4HxDno7eHNLh/1w+oZ98vEx/V1f3+xCkfFOOjxsGZlptnv3atu6Zbm8g1s3K2xgIGArlhfbsmVz7e69Gvvqy9N2/Ua5DGDFihLbtXO15vfUqWt2+co9y8lOt/XrF9uSJXMsIzNVAApAVFU9VCiUlZ0uMMrNSbdEwDAaF39IAMz4ABw8N4AI0AT4MLTCwjwrKppuiUl4KVECBX5XW9sgg3JeTrQA4vyF23b16j3txMuXFtubb2632bPzrLLqoQ0MDNnCBYVWUJDtvKFY5yn09PRaU1OH3bhZZsePXxWo8Fw2rFtkM2ZNt8SEOG0cDxta7eKlUjt18rrduFlhHe2d2u1xBZJSEm1eySzbvn2l7dmzxkqKZ2qq+T1jqa1t0po5f/6Wnb9QKsPfvHmZvfnGdq2FhMR46+nutb7+AQHVrVuVdvzEVTt37pY9rG/2COuJmO3JVvN/7t+HDxSBIYuKGrbM7CzbsH6xvfHmNntpzxrt2vHxcSMx5I+YL+fis/P0WnNzh0KS2roGu3Llnh4mD7a5uc06u3q1ONzuPWzR0bj08ZaVlWqzZ+fb2rULbcOGxTaveKZ212nTM8WfBOPcHzHG0K8CWozpb9+ctS+/Om0XLpRaa0t7SGgf4qUEApadk24HDmzRvPX2D9qVK3e1K69Zs9A2b15iPd19duj7i3b48AVrau6wZUvn2iuvrLe8vEw7efKa3btXK28CUCFcaWnttI62bhlES2uHeBM8ieKSAiucNd2m52ULwDvau+T9VFXV28OHrXK78QTy87Kt7kGzNTe1We60TBl4vmfggA8eT8X9Omtsatfcwu1gjCdPXhVY8JzWrllov/rVK1oHV6+VW11dkxUWThPw5E3PFH9FqMHPa2obFLLxJyszVTs93hTX6uzqkSeampZiLS3tdvbsLTt27IrdLq20jo4uXFBLTk2yxYtma05efXWjxt/Q0CoPlGcbHxcrsCkvr7Vvvjtn5eUPbPXq+fb+e3ts0cIihXWAHnPFOcvKau3ChTsad3NTi0fZhElKP6U19FM5zRSAYlAu7MxZBbZv7wZ7952dMsasrDTdayhhN5Wbd7u1H9c7HsKPI9kucHlxJQGKS5fu2u3SKrtXVqNFzI7H8YDAzJnTbPHi2bZq5XzbsmWp3GEWtgtFXBqUsElxe0jCYSpjDT2WcwwMDGgcZ8/dsk8+PWHffntO7q8yN2PZ9OFhy87JsAP7N9me3Wt0X1ev3dMOvHLlfNu5Y5Vc/+s37tuRIxettLRabvbmzUttel6W7h/gXLG8xObMzrPaB03yuuoeNInDwWNobGyT91AwI9cWzJ9lS5bMtdzcDBkHIRKeGZzLjBk5tnx5iU3LzdAOfOVqmUXHmC1bWmIrVhRbZmaavA88m3t3azRfzC1eGtc4eeqqnT8PUPTYurWL7Fe/2muFM6fZ8ZNX7dz52xYXG2Nz586Q11NUOF08FM/u7r1qjRVPZsni2TZr1nRraum0S5dK7UFdk2Vnp9uSpXMFco2NrXbo0AU7cvSSvEm+l5yaaIsXz7FXXlpvL728VpzFubO3FT7A/8ydU6BQBq8SMMPLKyrKswMHNtvswum6pxs3KuxBfYsXejxU2FFd/VBgFQk9JraGKQFFdPSwFc0pstdf22Lv/WyXrV69QC7s0/z48bF/ThZpd3ePdr7yslot+B9O35Try+6I8eMyE2Js2bzMVqycZyUlMywnO0PhRfATJjqMylROcmOQc3g+ly7fsU8+OSGvouL+A/EPHnqGXN8sJzfDDhzYaLt3ARQDMlI8I+Zxx/aV2n2J/wEAQgl4hIULi/RzQo+a2kb9u6gwT67zg/pma2pqU7aI33Ftwg9ClWXLi23TpqXasW/frrLDhy/qvBB7q1fNs23bVoiMPnHymryYrq5uW7Vyge3YscLy8rKtoqJeXgw7Os9429bltnxZifiZEwDCuZvW2dlr69cvtN/8+lUryM+1b751nlVnR7eVlMy0LVuWybDZ9Q8fuWg3btxX5mkrz2lFiYz//MVSO3nyusjs3JwMW8nYtq7UBsQ9f/bZCZHGA30DlpSSYEsW42Wts92718jYP/30pJ04cdUGhwYVivDzdWsXijM69cN1eUI7dqwS4f7gQZNdvVYm/qK1tUueB5sO4Adwh5lUe5rL/SdzrikDRWHRLCH0ez/bbWvXLRAh9qw/fpaEuBbv4szZW3bo+wt27Wq5paYl2sYNi23L5uW2Zs0CKyx0pBWx+bP+AAgsMtzwjz85YV9/fcaqKustQEj0iEcxAhTwOwP9DigIA9asXiijJnZmd2PFxsTEyhvCI+gfGLS//e2MOIqszDQZP2QtmZvUlATrHxgSiXfmzE0ZI/zG8uXF4jfYUa9fL9f3S0urBFZ4KS/tXitj/P7wRfviyx/k7q9evdBeeXmdwpJ792rs8JFLIhbJGL380jrNb3t7tx0/ccXOnb1pHZ09tn79Ivvdb/dbfn6OffHlKfvww6OaE7iE3btW24qVJQI0rn/t2n2bOTNXXhX8RF1do65/+vRNa2pslScDwB3Yv9kWLiyUF8L57typErcAR+EDxa5dq3WdP/3pkB06dM56enosv2C6HTyw2V47uFmcBeuEtYDnW5CfI4/i2vUyq6trFsADnPfuVSuE43mEU0nyrNfUi3r+KQEFC3daXq52v7fe2mE7dqwU86w029/pwy5C7Hn46EXFsRCXO7avsJUr5mknJG0Ybu3T2CG7sMfL9bt46rHnImy4f79O7vFnn5/UDtzwsNXVJ0wIFJu06/XLo7gnYhT3HSMkZsYwcc0xJAyU3by6ptH++tcj9v33FwQmeEvwAHgXy5bOsbz8HHkA33xzNngMLjiGCnA6oDgrg8vJzRQfQviDR/H99xftcwFFh7gdAIHQBD4EL+DmzQrxCS+9tNbWrVukcI+d/tSp69rRN2xYYr/5zX6FMczBhx8dE49EtgZjBrAePGixb751QFFQkKvQlRCnqanVjhy9bCdOXFPKmWdJyLh373orLp5hly7dsQ8/PK7NobdnNFBACgMUf/zTIfvuu/NKjRIaARSQ7HhZZ87eVGp848bFljc9S17ahYt3rKamQWn4iooH+hmhUQQoHm/AUwCKgIwmMSnRFiwssn37Ntir+zYoJmRni6GAJmhoLlc98mdkED6hSFigGoYYl8f3/3ZcQkiBzZjxc052srLyWj3ktJQkKymeYdOmZwXrCsa7Zb94yq+wxEDxCFztg1cZys8CXs6e8VFt6o/Pq0D1uRj+JgcPd/DRx8fsyLFLVllRb12dvV7Y8cjAHUdxYKPt2b1WoQfhE+PYsH6ROAPORShA6LBz5yox9cTtZWV19h9/+d6+P3xBXAT1A6Si2SUJI9asWaQQhp0er4ZwZN78WUGPAi/jG4DibpXGsGmjA4qgR/HVD9ba0ili8qWX1jiPoqxW4QrfxdjYHLZuXSZylJ3+xIkr8i42blhib7+zQz//9NMT9ulnJ5RSJS2Jy++AollhydWrZbomWYutW5YJ1MlQfP23s1Zb0yCeifNt0XUS7fjxK/bZZyf1nAnzkuVRzBGQMIeQkn/5j8MCNJ4VJDskJ97IjesVduqHazZtWpbt3LXKcrLS7MbN+8q4kGYmu9bW2iHPorOrW/8mOzNhg+DfaSN8US8TPlBwBxhRtCnOXLGCWHK5SC5y8DDO7LBkAvoHBy0go8MIR9+6X6hJoQwLPi09xTIzUi0tPUkLJ4kUZmK8cuYTZSlw17kO18Ob4VjScH4pdii/4QoH3fHE1KRYG5varLmpXaw9YME4CRcwWlULRplXlu7SvQCaCrgS4ryUHynHYcXreDXffnfOSu9UW1+vq6MYt3BneFjzxm4KCLAwcYOpb1i3ZqEtXjLHfvjhumJ8vg+HgMdWPHeGMgZffHnSLl66q2Imwj0Kprhv+ApIS6579txNgQn3VlwyU8YNf4NXwK5LOAFQEC7s3LFS83702BV5ItwLuzleAAVpEJ9kHZSqjYsTd8D54H+Yw5s3Kqyru1c7P6QlHslXX522o0cvKctBinbL1uXK0JCO/e67c3blSpnFxccJAPGq+B6ZmrNnb4q85LpsPIRbFLIRXp46eS1Y45CcnGQLFxXanj3rlDliafH7y1fuas0oFb5kjkI1eBeySozv1X2bLD8/S5zE+fOlVl3ToPnCI6qvb9H88t8RoJgYpqYGFJzHq7yjJmDWzFwVMjmXP0G7JC4fqS5qIzDQiQI/Cocy0lPE0M+Zk69djBoBdlBSdZmZqZakyjvCmseHABN5EIAEAMEuTAxeW9ekUIFYnR0TgwIoBCYqmfaAzUulqw/Eq4mIi4uxlOQkFRIlxJPz79fOfb+i3qqrHlpHJ2lKr6R5/AFZWnqqbdu2XJwKHgDgAjgtWzJHBnjx4h376m9nrLW105YvK7bt21YIQMgunD59Q/wFYQY1C6kpSQIKKg9JT/M7yLtz52/pOZCuJFTA+Mru1Wp3paALHoBdfv26RSJJ5cWcuGrtHd22eFGRdnTSyWRK+B1zxUZLCEOsD1HIOQE6sj6+Z0WamJCEuhcmgqzH6jULlH0BDMhC3LxVKSCGz+D6ABYhQQ+FaoMBrSHWBYYL7wOA4E309VBlOay6EAx/06Zl8kjwIiFv4TcsOkr8DQBAZuzoMZctgUzd+8oGK55boLVAnQbPClCHZAVEITgBKmWrwimseVG3/Wc4rikDRbDknl6PqGg9PAycak0WP8RQW7urpHwcOxQdG2NpqUkCGdJk1DtQLMQinDdvls2fP1OuaEZ6qmGkU6mB8A2W8Tx82CyDhPkvv19r5WV12lkpDmJnVN/EmOTII2sFyiEmWu51WlqSCrYcKHZab3e/u80w0u98H5ecRTs4FJBLjvcwa0auwJHQ5dKVu65qcXq2LVgwy+bMLdCpqT2AzKXOge/nTsuSBxYYHFKdA2Qmuz9cBQCHAfJdvAZSuMT51BvwnVmzpllxcYElJSbIc2B+4B6oqCSMIzOCAZbdr1PaEiOGPJ07N9+WLClWvQWAPmwBgQDZqFu3q+x+xQNraW5X/wwu/+w5eap1IPV45261vAS8QK47cxYcS6G4jOnTMxVqDA0NqigL44Xorap+KIOWl2emeefYkpJZtnDBLMsvyFVJPL/3i64AGe7nzp1KXWvO7ALVUgB0Pn/F6SgAAzRu36pUSAKvEnyQYTzLZ2iTL+SppwwUjuNzXVrU6rOopk3LVBqKiSY+bWxpt/ZWqihd2fXowG+kAYjwIyExTiFIQlycQAe3U/UQq+bLlcSwSJtRYDSVD9fGQCDEjh2/Yucv3FJVIUZIyAErTnpuKkEpcbBK06Np7hrW98PNvTNnNMrB5+CZ4MGoKjKKfoR4o+IVz4Hx9fUPymtJTXV9KlyTYiHASc1tmalBj2tgMODCqcY21yfT0yeg4JwQoTGxsTI2eB36KOipYOcGpKk9wIjhGtiJ3c+TFd7wHTxDKk0Zq8riUxJ13dycTMvIdNkuNcg1tskL4tqEhYRrFMBxPF4hfSqdHfRv9Gk9cM/cB/cGH5Odlar+DZ4ZIRAFYKQve5WyHOnx4byJCYB1sqVnJLvGvtiYYO8G12cOKWknpT5sUQJ2QI25iIuNDQI644QApX2Aa3K/kazHUww9wAgWIi5ifn62XDt2GOJv4ua21k7t3OwwtTWNcvMU+03gjrtiK9dMROckOwuse8m8WbZ501LFopSJA0gAS7gZDRYu7vrXfzsjt7f0TpV1tHeLFHOhzJOU6jqyywcH10gbfuehX97uE2Z+aUewE1Nt995ceYVo7juu/8InXl1zmSuZZ277+/pDmpq8EnpxKwC6ZnikWU3FZhC1zg3ySV5/A+AZugjTH0tIkxtNgdFRFhsHVxOn4xSC9LuGOF/Yw39GfkeuCu5DC+n8BpqoYQEZ5wLA/IYzATgaIDrR6LXjN9gB2sFOZi9sdGGkHz64+5AMgjqEQzpg/cZZ7x79DuGpbET/aMdOzaPwmoUgjkjhrV2zwPbsWWurVs0TyhPP4x5TpANj/cMPN9RboE6+iQqe9GBHvAyMQrtNWrJ6IF57bYty/nOLC7QDTQYU6kDs7VOc+vEnx+3zL35QnN3R0SkvIPiZ7ESPWwnjdDeHs3BUFSpmPaRFOtju7cUvPtvrgeej53X3wDy59JDTzHDt6CED8+QA3PdDDC6UXR51jHelkUfhfXV8DQwfaP3KWm9Qo3UixpunMc9bKWgZsbuOawv35yJE5yMUQH2b98evMavNd+S7/sTJ+w0JDYP/PVYcJ0QHZeykP8LI+3M6zlMPaYcfd014G8AjvwuuR29cwfsdu2bDEPUJZzFO8ZjwgcLfBaLNsrLS1Z9w8MAmseT0H+A68oEwIidObcEHHxxVjpxuRccFTHCToc/X9y6iotSrsG3rCnvrre22a9cqcRaTcRXEquTHv//+kn348VGBVWtzq+cFOGI0HD5hivMY1uEOKEIX9Niv4a6NIUyCi9Rf4aE7rGsT1ydogCGTqd/5vx/b1TrmOB9LQp9FaKyur4de2/tvD6zwAEZ0R3wwDJ1rIVoIGo3x6B4xIOYixCBDgXNckA8VPAqdk9GexAgIeTccPNcYoPDC64nLNceso7EA5E9VsNTXv/UJvGsfHEOff7D5McRL+jEbXFirdPyDpgwUuHyzCqerhuLdd3eJS8jNTlce2//gApKG+uOfvrPPPz+lmofB/gEPKMJgijxeIy4+Xuz5m29ts5+9u8tWrpyn2P1xH2JUcuUU4gBWNTUPrb+3f8SgntNEM2a4htiYWIuLj/G0MNxi9bUi4CAG6ZQkNPDqNgjx+ENfg2+JrlJ1SGQdoRRt09JpUGoZrQvXUanzeZyBrh0b+4gbTtbFb7BTGjgmWiHAwCCaEY5PIORzf9wY/FoSNwauT4bLC2lQEhOX4whoCEo6ZH3eAv0J6mbImEg3wuOxOJYeEcdFRXkqYk4jwvE7Ti8Dk2Fc3JdPcroUdozmwFXkjhjjSLraGZtf5Ruaxvb7gRizn2YPEqjMWaxTb/M/roPYzT0fPzsGF8PPmH83305BTXCnPcApq41XNUx6fmDQe2YDgxYTF+NKBRKcjgbPCQ5G3dNBz/hxoPMjUGGcr4YPFD7zHB+vVB4hwdtv7bAlS+e4vH4IEjL8G9fL7YMPj9rHHx9X+qm/t9dzlcMAipDdIzM73V5+eZ39/P09tnPnSq+HY7xKUBdLk+bimn/4wxfKIEBYDYcoZj3d6Qv/bDKEuFgRa+gwkCXi33zoIIVspL2+pblDi4GFRrMb5C5kLgY2wocEJO7ysKHNdU5alJS78vJyLDsnTcYAV0RWhQwUC5MGOSl7SVQoVu4+Bi79D/WLdIvMJEtC9SdeIXUnLHBHYqaJdFa7eTTZrniXYmxsU+oZrsKNOVFpV8aOQXFeSEnSuGS0yG5hQBCvkM31D7lOj2ybIjJKzDkPaXZ4JsAE/oKW+iwI1KhoEZaIBUHwYvyuAC1FRCvGzvw5Hi1GRXEcRyoZowO42tshcLusrw9Dd+3z6KikUxKfmiSj5Dt8nypYanycNAHpchMpDOnc0tKpYj3ulRQ199rY0CIJAbg2xsN9O4dvWMeIhE1KCOqw+h5yT0+/NTW3KWULIMDJUfU8fVqm7g8CnlJ4emIYv1rvQxTAwl+JT3bkFIFi2LTLF8+wgwcAim0iM6mHgGDzkRODvX69zP7y1yP2yafH7fr1+zbQB1DETEFbklkYssTkJOXcCT8OHNikMIed8dEPCk5DSg/+6U/f2b/+6xdKg3oR/VMJNx4X9gRJtAm4cxYYi5GCIrgdakdYAJyThU2FIOlFxkwaEW+AbNLSZXNt2eK5lpWdFiILOKy+Bdra79ytkYFRsTh/fqEIZnZLdX9eL1fHJt4eaUKKtzgn2QJ2KUjQ6pomu3G9TFwSi5LnqYa162WaSxYk36EeAsKaBYvhzpyVq4wIz5baiZbmNhlCEWJBC4pUb4Ixkl7F8EhPUmBFihWjI1PCNdlEyspqZBzU5NBGTq8KLfF379YqbQmwkeollUp1JtoRkNM11Y3ycghRqa+gtZ3nQGo3IT5eYwCMSJE7gGZuKLt/oHQxQARxyvUKC/O9ZsJ0gS99KPBudOvSW5OUDHnsVLvg4egToSQeL0LCQ7kZaly8dLFUBX1ICtDNSpoYUrevd0DGT8p4Wm6m04sNBILtD3QGcz7qe5h/CuUg8fkb8AJYqQHiudy6WaVWARU0Orh4MuufwrfCBwpvl0cVioIZqgvffGObymZnzMwVYvNhAlhMP5y+bn/+8yFV/VEJF8BN8/QWwx5fIKC0IT0NlIy/++5OpUxZkGM/LBB2wJs379t//Mf39qc/f2dVlQ+CTPykLGiYgxoNFt5j8uT7XQv7BA8tELC0jBTNG01PC+YXSd/Dl2NjlyTVeL+8zi5fKbOamg/EIpcAACAASURBVHpXfrxztQqvWGQc47ue9CscPXpZfAxaC2sRgCnI0YJG1wKP4NLle6pH4GfMG+3sGL0vGMRxlDOfPnNDuhqLFxXaq69u0s5JVSZNZo1NrmJy86Zleu4YEPcJgc2Hno9Dhy5aWVm1paYm2ObNy23HjtUipBkbHZspKcm2aFGRajTwDNjBfW/k6tVyFYnV1jyUotfWLUtFWl+7Xq5mMRSxOH7Z0mLbsmW5Wuxr6pqk2UGBGuEWjWQUb9GejkHRSZuTle5K0ctrrby8xoqK8lXERor68uV7CkupIWEcACBNeWTZKNqiroI/1LLQqUrdCuuHsJD1Tek4GinMLSEP3b9LFhepfZ3mN+pZuIeVK0oUOvMReCXEqXaEn5HmpT2AZ9Hd1Wf3K+r0DJgvjmOuqK4lfUxal3VCGvzW7UrxfvQJIZxEZa/bocNcwE94WPhAIRQYFtkGws2dM0ONQm+8vkUVgBQT8WFn4GYo5/3669PSOqDtONx6g+B9YG/DAYtVmXK+DOy//PJlVTb6xGnoPfMAeRgsng8+OGIff3rC6mrqnyJQkJWnLwW8GxHOcxWdTqmbIyb8qIQ73Q7s32hvvL7V8vNyrLK6XkVWhByAH/UjMpJr5apKZMGQHqacG4+D3YSSY+aYRUKnKi43HZ/I6xFqUH1JKIDBUF1JQRS7OPOHVgexNc8Hr4WQoIFirHs1ClV27lptv/3NqyrWIrX8xZen7caNcilzbd++Qr0latDq7bdNm5Zoh8bo6PC8cOG2iqHeeH2b7XlprUIoCqeQPERMiB0X15zCMbwUjgV4AB0a4S6cL9XOTtk64Q/gcfjwJbtzt1JrZ+HCObpP5oJQhd4X9D8I4VC7gvQG4GisIxyaVzzD5hbPlPHdvHVfxWvbt7n2dQz8o4+OCiAJvSjwe+ONrToH3tKx45elkAXwHDy4Sd5IdZUT3dHcAugV9QpzZ86Ybvv2rVdjIvfy3aHzasCjNoO2fAASPoaCP7w8tEVWLJ+nEnfGrgKzW/et9HaVwACPEDBkjVNawPOjVB6vnU5gvEHmiz4cxtja3AL7NZoEf0IweNzXpgYUHvkKKuM202Ow/9WNkhvjRtBLZCIRNeEh4/oSc7E4p4x4vgcTG6OdcuvWFfbrX+9TM5MPSqE3hrstEZmzrkmLnokHtQ1PhcT0yTQAkkXDvRKj88EN9YudnK7ko/0tvndIn8VrBzfZ/lc3yf0+fdqVXOMKs3O8/fZO27RhiT142Kyy6u6uXrWE8wejZ2GzWFk8jc3tqgvBAN5+c7t2T1U0Xi9XOTeLEoPhQw8HPM+qFfOlm0lpNlWXeCgABtoNuMevv77V/sd/f12LGLf/2LHL6h/p6R3Q7ohxY2S0aS9fUayOXQqjPv/8hOYdkRpk8Vatnq9nj9QfbeU0qAFclJjTm0H8v2BBke6LjlXuk2Y4eAdKyPGeAEp6PW7fui9DmzEzz3buWG1vv71dqXMa0L7+6oyOhVhHHhAPgXsDiGi0mze/UHPCDk/hHqCL8dON+/EnxwQ0muMty+y1g1tt0cJCgRDqWKxh+mj2798oDuJOKdW9lfawoUUhC2ETf9Pl++47O2zfXpTIcjQ/1O5QNl8wg3L7fG2U3DtgShjIWJEAoF6Ihr9vvztvpbcrrWh2nsrNly+dq1qkI8cua/xU3hLe7Nm9Wv02eDdswoBl5f0qM4s1rzDmGUCE77BEb59ygOMTlxBc7GRMvtjs6Cjr7nE6i5UVD1XO7QRBpnwJX59fArgofSOC8ttfv6oFPxFQYBzshB99fFzydE8DKAQSMTEiplhslAOzyGmr5gOvQF8CXkBdrVdg5gvshmZYhp0exWsHNtsre9crrKSBC0BgFwSA3n57h720Z608FsRwAASMnAYuemdoaoL8o8KUWhXiZPgJWsOpORkcpFGtQ/0RLGpqSSDzFi8uklgO3IjrpWiUhwJ5hoGj0MVuRov2f/v9Abm9SPExn4RygFP+jFyR1hcucq9l6rPYvnWlTZ+WoZ2NBU0Pytaty5U+P3niiuaGGL+wKE+uPIpVF87flogu6wahIUJK2tjPX7hjD+qbFB7wfGkRP3TovO4DfistPV0u/jvv7FSBH+dD8Ab3nZABwV3+jagOa5F5hLMRUFwvF8eCt4Lhcv3jxy/bkSOX9Bx27WZuFlpiYpyIXRrlnEcxzV47uEWhF94qG1FXd489qGuWVgcSeoR9hMQYMR4ShCNcAyLG8CeQmoSB6G7wrOE0Nm1cbPv2bZSHwP199vkpcVNk9X7x/h6F2ocOX7APPzgiBa7Oji6blp9tr7y83t57d5dCFxoR/+f/+sju3C41s4QXFyiwAVW0+Ubht42HVDyCD76E/ZShLsSjwB0jPv3Nr/fJKB4HFMTVeBS0Lv9ooFC1aLTcexYaNSN7X1lnS5YWS7yWRUZsSYk4RoDRoVBFwZeLG0OyMx5QQMgCdqTDvvvugp04ecUqK2osJSXFXnttq+6PHRN5NzwVDIcaEoRsIOUwcDwGStORnWNXwwOAK8IwcPGJu2mAw5gw8myv7mX16nkCPJVTd/dq4bOAMRhc8P2vbrBf/Pxly8xKFatPCbkveIsR9fQMqMqV+wX6d+1YZevWLdQujCFhKFyf8AhvBI8FI0bYmLkBGCE/Bwf6Lb9gmsb8+utb1Osj5am6JoVfZBvgJ9hp79ypsMBgr1l0ogzk4P7NtnXbcgEegMh9cF3CNDpUz5y55bRJ928UoAMUhE+EF+vXLrK8/Cw9U+YFPghQwSuAR2lrcyrwV67dk24FqliEUnNmTzeyEnhjZHeQO/zU0x/hvG+/tV0cCdkgwJ2xsGZIlcKb0ecCdwGIQbjTFLh37waBFp7EZ1+clDcEWP3yFy+JmKVYkBR/NUJIAYAyU4D2q1++os5tWuv/6Z/+Yrdu3nqBgcKrpsODUL6YXDHKzfQ/DA3ZYMDl1Ue0MKcME0GPIiYuVm41hN5//dVeqX8rVTjmAyAR5pw7d9s+/OioVJvqaho8g32Scm1XxOSk9vK1q2PI27ctV1WqnwtHean0brWAAoUn6kdam9ucF+XqpN3H08w8eHCL7du7TpWVGBMe0P3yWvEXpJy5T7IEl6/eVd8Mrjm7NEZHhalSivXNYsf5Nx2wcAiABfJzZA5cg12aXNabN8utv29Qiw+DwMAgGZkrQAZNDEAHQNi/b6O9+dZ25fM5N6EWi1mZkqQEXRNdCQyYkAtDp2qWJjP6dDgGgMIgcN35N/fDuPguehloWSBCM3tOgb6PpwMgXbhYqjGtXFmibAMt9cePXZGRMccAE+ldulcR5Fm2vERivHABjIXQjFAFrVFC1YMHUckqslu3ICYrdP+IFdNnQ/oXUhgilE2HsBWikPfJ0FJfXlFnly7dU2iAR5E/PUvhIGEaQAJg89zIODHvHLN06RyNgSzTrBnTbN36xUprE07hsX388QmBLHNLF+6r+zbqNQV4hp9+dlLcD97X++/vsWVLZ8s7+uSzk1Lg6ursVmZn9y7HCQKMcCF/+D+f270793jhwgvmUXgchWvOiVMHIwsJ8oufQVaxm9TUIh3fEeyreAKYcBkfkZlxusbuXavsl794RSEI/MjYj9JiLR12+fJd++sHh+3jj49ZTdXDH0dmei884gHi8kJCsiBC07Ncl90Xt/IvHxyRuwyDLzm8cYACmbY33timUANSih2FcIIdiNiVRU7cevrsDYENcTn1IyqNv10pYwJAENXFKDB2dkkWHeCQkZaiWBfDYLe9eOmOiEXCwyVL2a1jpRAmN7qrVzsrrjkpQQR+MTA6QL8/clHZEwrqEJrBDYf/AIDZHdErJVX98svrJXbD9TgfmRiAmnOSBlRb/cYl0ishrieVChkKn4Ehk1lgvRBqsFujccLzJtVIZyfdoJwXQID/YrdGv+P1N7YpfYgngx4FQjoYF/dB6hnjJSyAKLx+o0KpT7xCNjAyC9RbAGAUcSFyTHoSRTFqF3i3yKXLdxVy8MwZI99BRZw1zjXxVPBo2MT86mTCReT/8arIbDFONk3WBgpljBG+DlUwBHaQAqDTFbEfRH1Q6GKz2LZlqV40hRAwHipcFIrmPAvmmfXy1den7Ztvzll9HZk9OIpnqzIXPpnpldiyw0LuFORnywVicRMf4nbBAt8qrRIRxU2Cpr7ewxOBRSBgcQnxckel/P3uTlu9av6E6VHYYYzpT3/+3v74x2+sqqKOurnwK0IfRR/Vh2zauFRE6v79m2QwY+spyELgyfzlg8P2xRenrLwMtekxQBHgVQdpIn/feWeXhGBpU5fCUmeXxqh8eWuXCE6yRZkZKTJEWH2AGKl8pPcxKOJ5MjyEJ/MX0HZdpIxJfFyM09JMS1IszeLt7u63kuICpRFh2lGzQn8CdxoD4DzUJSB4i3pUY0OrffLpSeXtOS+LGuEaXG48J+JjxoKUHlmI99/bLXIT7gSSEf1QWs8p/iLTwjGLFhWKycfo8f7Q06AKEw/kzOkbyugAltwrJCmGjIEgKEPXKYCG8RKz8wx+8YuX5I0A0ojlAGBXrt6TdwAAQBhTd3H7doWyPNRhwL3wrPCWENcBPKijcCA1II8LrU/mFn1SsjoISZN1g5uQ19HTJ9AiS4FcICEZ3AnEJ17U51+e0ib30kvrlKXJzEqxixfv2qefHpdeB0Cxdu0i8VSzC/PETXzx1Wl5dYSFgCrZF8CSd9CoAnQgoPIDitnYGEhJHzl+WRxVd0fn1MsOnsAYwwcK1Z0HLD4xQcUzsNMwtzDcIC/IjHt8r6xOGQ9cI0gdJteJzU4x0etxFAlJThyV4i5EfTEwKvvGsWmBEjUb//7Hb+1f/uUzK7tbHWycmvLceAQsOzAZl9/9fr+9unejqirHfiBscanxKJBuu3un0uW3fZT3vCPqKNidJR67oFCAQ8yqzElTq1xbFg4LAO+IdCTexJYtKwQizC8hAmlq3gyGeCwcCc8DAGVHysxIUyEUtQTstHdKqywhKV4FWXhDqJHxPBDkda34zVqkABOeyLYty1XkRIoPMhT5ADQ9caVJA1++fEcMPjUDlFyjVkW2BHlEsjd4VPTXUKGYkJigdB9FZpCtCOZQFEUqGAMvL6uxcxdvK8UK4M2aOV2hHTsnBCfhGeraeCDE8CiAYYyEC4AXc4muBFqlKHhVVD6UcUGUQrRS/AVRTB0FPAjzBLkLQVtb16yQh9oIQgZ4ITI7rC/S1QAM+qKQouz8fFSurmrTLoUKPCcMudh7fwweFyQ6Hp+vADdrVq6yLCeOX7ELl+4ImJYtK7bNW5bbjIJsASANlLymAdIcISfCGZS68Jjwjnj2rAe0VJh/vES8M8ahkv+/Q//SFICCuv9hy8jKECISK5Gq5MHzcPxMCDd0/lypffr5CQm3srOo3HQqQOGXcEdFWVZ2hpD55+/vtu07KOFOH7dW3m9OBXFx5f73Hz4XX9Dd1ePJ2z0BUCGWEh+nN3v9/vf7bd/jgIKQ569HXLw5HlB4Ck0AxPIVJXJx/TZxyEB2doqfKKQCECjkmTYtQ+75gvmF2k30omTvpUfcJ15AZWWDfsd5ycqQwiQVya5JdoJQhQpFZacK8+SlsFszXyxygJxeHKow2dHwDkkZopVJeMMHjgKxGF77R60Gx7OrklIFCCBcMSrCGTiFuppGeQGsX0IOPBwa+jgO0EhKirOa2ia7eeN+kLSFGGcH5z7IBiCRyObjGyjnvn3bqWYDsAATHgMl2WxOhHHcN6EJrv/8eRC76UoRMwcAHuXYAC1zDJDiReh9qgFT2IGnQjYH4OY+MVAAljn1NyfmDa+CuSG7RzYKLgJPjXNSkUx4Mi03S/Ur8FkcD4jCDaH6NmPmdM0zz4IwhvCDcAdPhOKqlNRErQ8qWanDyMgYec8KKWeADPAMSjdOeRec+hemABSD2iALZua7NM17u23zpiXqAQh1xcl5k5fHBScEIK+tLEC4+g8h3ZK4qsUlsxQnkqvGwCZrCuOhsOt88NFR+/ZbdCKrtfCnjLq+RxEfJ1fwt797VUABUTj2Q+GSuJGJgMIrnCOMoZ+A6kSVUevt5G6noncD4wMkMBp2a+6f3gBcctcXMqIVQfk1hT+48hCrHEMokJKSYL19A0rzQXTSdIXbmpaWIkOnqMl/L6xa8vv6lQUhbCPb4Pc6+G42O6hv7BB9EIGIwuCN8IEvYg3gJbC7Q/ZxThax33nJJpKcgihRppS2MTqMkTESnnIu7oFUYkZ6stS0XCNcjO6YUAWikZ2azAPjVniVmiwex4nvdOma1PgAFmmpKQoLGC/jYe4Zv87V3af7RUdDhLWn3yrN1iT6QXjhcb/miXnjZ36TG+MBYHmJMhwQDVpcj/HyMwrXuB/qZHgWPEPGyLH+C6h9pTTmzEk1dsvTCeqyIGakV2Mi6pMuPVB+39jQZi2tvIOEl1VP3dh/zDemDBRzi4vkagIUuLtjU5XcLA8NooVd/cjhi3rngi9q8mjlVcgd+63GXrfgjJnTlGsnhbZjO23muZO2mfMQ2Q3OnL2hzlXiV/L5rnvVazN/pDZ+PG/DjQuPghj7t7+dBCguQaJO4FF4qmC+DguemdTGPakEXwzHqZhzVV8j1KsEDSZtPKBwX1ChrH8SXgcMfyStGi8tHVBpufv4OO06/UeIL7182T8P1/Xa1X1BahmS3rQ28pycoIzrFnUdl4CYe0O43+2pXgYJDbvWcr7hujxdezZhjH+/fj+OOiz9ex/z4mgFvr7a1Zi3ITiRnRHtCn+8bgPjRKTx+dJIyb1bav49ufnW0cGJ8n6v+3ep7tCGdV+IR3oaukPvDXf+hHvn5lmra9WfBZ/r8+5PUanQ0FX3+mMi7GJjdlIdTFiUDfnK9kGRoB9j+lP77hSBIsqK581Wg9b77+1SKaqvdBR6WXa5Q9+ft3/+508VO+L+P9aj8LUUvOeW4Eni0Zvgq1ZDRIXzVjIeIIheXfNQZa7I11NbQZzolJO8i+jpPkabItSjeApA4RuWdo2xil++FoRvUaFiKyHg6a3HEe2JUV4a5w2t+fdSVL5ojR+b+ajh1vaYd5B4c+OB1ahmo+C8uTkLCgylJll6eqrCT7ox2b1d/0qv9fZQqer1IjwinjNm7r13qLjL+NoQnmmOwnF+FzJh/m2OJ3TqmbCmM4h8Pmp6K9b/fghouPvzp9mX8B+jtxE6j2Nszn3XO3HIvI30Aj16f6FLYLTQjr9efZmB5/NKgSkChVnxvDkqMBHTTS7bk0QLnSsWCYU8AAUMeTdtxB5kT9iBSSoSmfy4OOXlYeDZyfEoKCRCZBe3MtwPLDWE06lTN0QW0WlJTCnOQsjsP3jXyOVTKCORz4hHQR3D7zyPYjwyU6HHJB6FDxT+AnTXC7EAOQlu9x3rVTr9hxEl8qAx+ZtN8F2q7nzs5r56uFt0oWf0zuOtTHdJb4setWeOHcjIWBknpciEEaTrIADhA3DZSWtKvLjygbW1dNkQQBEyfmcsoU/R6XFMJkjkvhEiy+fv/mN+5p95ZH59L2LsyhllmsFfjoxjxNsYf82NnlP/GH8t+bg8+l5HrhkcH2tRT8vzKEIuNt6cPFGVc7hG85jjnhAodtjPlRIrCXaNhl4DnoDd/J//5TP77tA5xdHOHRy9i8jVjHbv5SA+hEwj9w6Bt37dQqlowfpCbBFfhsuHyhUNBNRUA19CjhreAsILEqq9rVvxvQR2PZ3FUQ/U15mklCUuVq8rdKHHBhFbYz/hAAX372skSIQlFiEYdB+d68qLh+AqiFmdKMuIlqhvaHq3SGK8BGtj4xCocRwDaU6qAP1QwBdgoYR45PwBEW9wSK69Gd1NJ2zMeaVX2ecKkfgOfIUrKvM7YkeM2RfEgeSEcKOzE3afOYS8Pneh1EpLK/U+DtLEColi6A+KEw9BPM+xbuyIsfgizE9hRUdO8UxmYGpAEWNWgkfx5g57/33nUfjt5aGjYwFQ5vtv//aVyoMhjnygIEYNYjWseHycugXRuCAdhEw/xUHkkWHU4UB8g5rqDIi4QhCkqd1qax+qsxLg4A3dN29XKO/vE0zCde/9HgoZtYE55SgKZOhcJcsDo/4kQMF3OBdgCEnlVKFRgXK6l4ADDVYUFUFuYbBKK3s7J1wJ36HHhHQ0JBtVfvQR8Mo+eCHmmN4PKhiRxMcDc8pjUdKeaEFxuqVdgAQw8/4OvZMlKUHkHYU8kIsABGShr0blOAAnWAO5ScaFdCbPZXZRnjIQFIoBCjD712/eV80F5B4uP6DG9XJyENfJVgoXYILM9K8JYIjTmOpDjhz/d5mBJwOKt3YEQ4+xQMGiYiHSMENOnd0cNtyRd05I1XejWZAwujC7dEECPBQGpaamaLcb9TbyMdPBezHYRck9j1dXMcq59cg9/81QSh1eL1fVG68AJFfv1Pd4U5jn4gaBwmkIUDNC0w5psCcCiuFh6ULQf0AenbQZqTkAwrHsfSo+ol7AVSP2BOtP2PWpqcC7InUo3QmMu29A5dzcBwAIuNCYNX9+keT4dW68Ey8zUFXzUC/F4UP6rbhkhsbBHHI90oZU1gJcVI6izQBgwD8Q4vO+VI6rqHxg16+TjuxUmTN1D4i0ADa0daPVQDqT66IqVUDl6OwCkdGAJOfkInyfNGlFRZ3auJtb2lRXEvm8eDPwTICCBUp+mLwySkbKV/sy8V7zGIDBDgXQ0CeAV8Hi1At2Yp1U20QfgIiKRhYWSkbEytQSPM7z8DMB7FwsUMbX0dHrCcEM2uCQpyuhLID3+gAv+5KZiQiKa3gar3x88tDDEZip6SkCHKofqStg96ZKEo+L8IxKSPoS2JWpwHReSJxe+kPD0MpVJVKhgsxz7/noV7cuZcsUVuGJrF6zUEVLAIlSpM3I1A3IW7lXVqOfkeOn+Gne/Jnqz8E74LvUG/B7wB5AnD4tSxwE2Sd0JfASaEijOOvixVI1PFEYtHffRnWm0oxGPwOVhnduV4lzxCukCYraG5rNSAMDBjx3pSIHh63sPq/6u23Xr5WrsCj4NvgXz17+YUc0daAomeNlPXaLcByrNuX4Adccpnd6DgZs0Httn8syufdU+O+4GPu37234BJ5P3vjEDrsvVX10RhIHx8fHq0iHN18BNK6YaCzR5KWuvJ/7HIYTxHbvCvU5AZf28pJZniAqre648U5g9lFClZ2UOgqk/3ij9yMFV14602/8QmsUFxzCD0+A+4FPoZuRakg8Cmo/4Bho+MIYeVcnng35dACFnR+AQrAVIOA7jHv3njX2slrVEXGpUeWmXqnY3KHGLDwMQIJmLUSS2ckpV8abAFQAIG4fI2aM1MpQlQn4n/7hul2+ek9eIgVEhDkoQ+17ZYOtWj1PnCgZpg8/Pq5jee5LFs+2/fs365qELFSBIhWHx0O1JEDE+Cn7p0CPgq3eblesFTYp9Q9rvn+/G58aUEQ7jkLp0fd3q9ttIlm6UFY/1HDDY7fHnwA1fjW3q3YfqbaLl0oVT69cXmIbNy21pUtmSwsBIm7qSjkj1/SzCqFj9esDxhuZK+G+p2Y0Srh5nZ1Ka8dpCqN34K23d6hwi2pIp5rUoWKrG9dpYCqXUQ8NDkoGkLJqMj+8Gdy9SbxUxlhfj2bikIqOKKRiDPAAatLas0bhHcpV1JDAXwAs167cs76BQYnjoE5GmAJPc/5iqZrTqA6E6HUkb0BhAr0pGDok6CefHLdjJ67qvOz6yOFR30LzFXxHSnKivJvTZ246lafWDtuwbpFK71GWoodFgkIPmjRuSp/3vrzOFiwstHt3q6XLgIRiM+8SVZYs/CzX389k/jGv9ERAgcBKkMz0lKSf9fRhqOyMaAvQ2UhWRS/QDQwrPYdaEroNNBQRioy38z+rMZIFoF8BoKCE+05pxeheDy4cGLacaRkSJf7Zz3apnp+KQsIg6g1QTvrq6zNSXWpuRN4MMd4k8RnoVyCYA0higIAkoQLVjpRmc/8Qm/SX0MAGWFDhqI7Ltk5xC3fpUvz0pEqmIR/3vrJeosXwJjTzVVU1WNm9anWkUhpOYxTG/Nab2+3dd3Zp10e0mFbuutqHlpqeJrFjACwmKkrXYt4Jqcgo0b1LOETTIBobAA19EIANfSCkweFbSLOjzdDW2qFGtG++OSO9UMUtoUD7rB5e5LxhzcCUgWJOcZHapN9/b4+tXjVv3Jg9rCuHcRDgAGlJ7MtORX6eDryjxy7L/cVwAAr4DQyPnZe2ZpSria8xAniQ8d6jEMblwz6E0IM6jb/89bB2xfKyKnX8jWr9DQxbNgpXBzdr7jBWSF76AvSW7fpmdUB+/fVZa2hoUrYA1e5ly+fZyy+tVRUsc4AexInjV5XNoXaBN4bzu86uXqutabBFi+bIo6CpilcAENLwOgC0Ez7+6Kj9cOam61LcsES6lxCklH9DCMP7EELxJnD+5mdvvrFdLfac449//s4Of3/RGpparWTuDHvn7Z22cdMSeQ4V9+sV+qm2JjFWgAnvQPcp9TAQzwjLAAaNDc16LSG9J7yvBQFbUql859tvz1pNtad1GgGKsNfgsz5wykAxY1aBvfLKBu0ymzYu0uL4MeFE6A2O8Bs0Pw055eH2LsXf7HIsPEg02nuRcUOQhe/wUt2sjFTtUMuWlajbFAEUBD6Ihd17F2LdOzeDWZeJydKpTjqhAx2VcBTffnfWaqrqx9WjQArv9YNbpftIipM3qiv0aO6QscG7oACF9D0hAmEdHaH0mmBs8fExamdHNKWjo0tzT4sz7eMQkeg00hgG/wAXRAaF8AZilOYomsQgSsk0kdYkBU2olp+fpawFPSjuLWsXBMbwEq+/vs3efWenDP3f//1bKSvBPW3dvFygh8IT9+83UdHiDeFLehzwRCOD7lOeA92uX355UhkRFKXwhvAmqMVg7DTz0SHaJI9KRTZTfRSR45/RDEwBKIYUNmblZEm4FFl3lIbo4GPnaDmqggAAB7dJREFU/rEfDJ6dGfYfNh2NBuofMCbaeRE8oTMPsRCO80HFvy6hBg1jGCP6FZR/k2pFWIQ/xMjUFlAzQMPNZCnVcO8HMCObgHF99tkpidESY4uXCd0RAwHLzs20t97Yph0aj+fOPdcNiZFz36Q6UXeGNyAkoTsTKXm6LnnHKylkyEYAgAYp7kMdoZkpmiNIzqVLi6XGhTGTqkS/ARAi2+BqFjqVeoaohIPAIPEweI7T8zI1v0jZU81KdgKgoFyfTNP//X/f6Od0tVKdu2H9EoEJ38H4aTgDrCmak3ZkaZW1d3YLlHivCKBP6EitSHJyksRni+fOFAihSYGo7d07NdbTTSWv66+IfF6MGZgCUKAp4V5iwy7Hro360tq1C1Qg5Uq5/RLVcHbrkcwEiw1DARj0wpaGFjHjpONY6KoteNCk3xOGuJLjMdfwTkdxD2w83kRR4TQVcvHiG9J01AWQ4qSiEOOCLHRv7w5nvDyw0LJe11PCuBDXPXrkkp08dV07o2uCG7PQAwHLyEbLcZPesDZ3dr41tXRYU2OruArVJ1TVG++5oMWbUASwiUuIs1kzc239+iVKM0JAEkqhOQE4kpFhXsgmQBKSiSIFC4ig2tTUxJun+iWSg3fBzo93hbwfIENmhUIwgBQwwOsgvKMOhg88BO9v4V7pjkWyjgzTz97dKT4CgaKLF0qtqrpBJDIeBlmajExevtOq58cU4+mQ5SB75N5y5VLjer3DrQqJsaCfwb34r/N7MUwkMgotZQtXhdtLGZIiJMdOag1FIMp3MUgARK+5Z/F6tf3+32NbCMjJSwfA01foHxgMyt6z65HXZ9dpbGzXLku7tJh4mrrcqCcECr9vgbQp/f4UFPEuBYg24nZanSnDBjSo39D7IXlXJlyGN+5RuOE1Kakb0nvbNn9Tf4BnIw2CG2WSfiNO5zVzaCS4cYb2cgxbSmqyrVkzXy/TQURFZdteyTb3V1X90PMCqlXPQGaBsaEGxU69eMkcaVPgNdHlKYK3s0dGikgQ7eKkGxFgSc9MEbmJUTJ2QhUIS4BCcgEzpmmnpyBK3ZXDJs8GvQO8E4RpMOo1axbIg+RZIXhLsRUAgWguKVQEV8jW1ENQRkcLDJCcw1sA1EmjQrwSahGWAOAACi3hzB9iPcjVcU2evdsIIp8XbQbCBwpvQ8UbZAciVUeMnJ+XLeEO3nNBz79eUOsRiDFqKXa8gF/a4NcwuBfNuhfkQuZRdMSCam/rFDEH0ed6DwaDL6RVA9Nkm7/XtAcfAQjQq4G3Q1xO+pDSZ/8dkyx0PBA4jjjG7IHc6DeKU7AZUIsvO50PbpQrs9AhVHGzMWxqHCD9Hm3vccPGKEkjEgoBtoCu32IOWKJlgCiJq2fo0/X4HvNK6pH5RlgFEZa4mBgBDdWmkJzwBAACYMgbxpKSeX2Ca432+yrITJAqlZ5DerLlZrsCMqbMvdYQYG6RAIz//lP0UAlTGCjgQeYJZSg8NKptGS86CT29vardQLyW8UEwc+3Wti7r7OpRnwdgnZPDuzTjBILSWGhqk+cBkLm3oI196/qLZjL/mOOZGlB4c+T356PPSNwPSGCQGBqLhZ05WEgV0iXpupr1/xL88AuzCD0ABBYKf7QLDtES7r19azJwmOjZ0RXqj5m3g8fGyt3VC2vj49zbvdUPEWPUUcmwQsbrB1J+EdZIoRbjB+SGBBaAmsasis7xByPgiolWHK8/8bxZPMYVoA1HqYycOfAbs3xtB/9szCfkJoatRq6YGF2P4yn/xnvgXPGxsXq7Grs2QORCK5rOvDlG9MSGde+oUHMcQ2b8CLogECPRGe8t3ShdM17Gz/ggmRmL/4JlPbM+JOLgsNxbxQFo5pf5pOiqv995CQAlG4y+KzmAAYVFFI7hLUb6PF5cEHoioHBetWtXxnvwqy19TzvU43bL1P3/yEIYaRf2i5v8l7a66mlCk5BlE27b6HjzHKLD4Fd7OgEV17npD290xfjIKwO9JuXgmUc8IzdOuqj1stiguzP+ch9pFfdEUjxhklDVKp3P6xr1qsiDs+Z32vpdqP6A/HBIBWFeP41LGLiemqAL5oueqK3ZdYJG89Lo4BXctd17SUc6RZ1wigNQN6aRqlX/ywolg7IJ/v3513dt74J8T+hm5DG5zcK/7otrJpGRPTFQjFjOeGIpYyZ2stZ+//CgjY0pwX5Sj2I0OgVBYdLHPr7UwKNfk3WMgM1k58VQxtMT8D0X//tB0ZTJTjjmIQTPEzTmkYkLGekI5zyO9kXoJUfONybk83ibCYV/wn3eYd9f5MDnPQNPASiepsP4GMWppzVTwUX+tE74BD0JE44hjPsf77vjZoDGey6hKk0ToOh4oDyR4Y9Cn3Hmc+zvx73vMO75KT6qyKmebAZ+PFA82XUj34rMQGQGfkIzEAGKn9DDigw1MgPPawYiQPG8Zj5y3cgM/IRmIAIUP6GHFRlqZAae1wxEgOJ5zXzkupEZ+AnNQAQofkIPKzLUyAw8rxmIAMXzmvnIdSMz8BOagQhQ/IQeVmSokRl4XjMQAYrnNfOR60Zm4Cc0AxGg+Ak9rMhQIzPwvGYgAhTPa+Yj143MwE9oBiJA8RN6WJGhRmbgec1ABCie18xHrhuZgZ/QDPx//i4z9wcOePwAAAAASUVORK5CYII=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5193600" y="3622838"/>
          <a:ext cx="304800" cy="3143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0</xdr:col>
      <xdr:colOff>581025</xdr:colOff>
      <xdr:row>1</xdr:row>
      <xdr:rowOff>66675</xdr:rowOff>
    </xdr:from>
    <xdr:ext cx="2305050" cy="571500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1016"/>
  <sheetViews>
    <sheetView tabSelected="1" topLeftCell="A142" zoomScale="85" zoomScaleNormal="85" workbookViewId="0">
      <selection activeCell="C9" sqref="C9"/>
    </sheetView>
  </sheetViews>
  <sheetFormatPr defaultColWidth="12.59765625" defaultRowHeight="13.8" x14ac:dyDescent="0.25"/>
  <cols>
    <col min="1" max="1" width="7.59765625" style="1" customWidth="1"/>
    <col min="2" max="2" width="11" style="26" customWidth="1"/>
    <col min="3" max="3" width="73.8984375" style="26" customWidth="1"/>
    <col min="4" max="4" width="16.69921875" style="26" bestFit="1" customWidth="1"/>
    <col min="5" max="5" width="9" style="26" bestFit="1" customWidth="1"/>
    <col min="6" max="6" width="16.19921875" style="26" customWidth="1"/>
    <col min="7" max="7" width="13.09765625" style="26" customWidth="1"/>
    <col min="8" max="8" width="4.8984375" style="1" hidden="1" customWidth="1"/>
    <col min="9" max="9" width="13.09765625" style="1" hidden="1" customWidth="1"/>
    <col min="10" max="10" width="7.59765625" style="1" hidden="1" customWidth="1"/>
    <col min="11" max="11" width="8.19921875" style="1" hidden="1" customWidth="1"/>
    <col min="12" max="12" width="7.59765625" style="1" hidden="1" customWidth="1"/>
    <col min="13" max="18" width="32.5" style="1" hidden="1" customWidth="1"/>
    <col min="19" max="22" width="0" style="1" hidden="1" customWidth="1"/>
    <col min="23" max="16384" width="12.59765625" style="1"/>
  </cols>
  <sheetData>
    <row r="1" spans="2:21" ht="14.4" x14ac:dyDescent="0.25">
      <c r="B1" s="1"/>
      <c r="C1" s="1"/>
      <c r="D1" s="2"/>
      <c r="E1" s="1"/>
      <c r="F1" s="1"/>
      <c r="G1" s="1"/>
    </row>
    <row r="2" spans="2:21" ht="14.4" x14ac:dyDescent="0.25">
      <c r="B2" s="1"/>
      <c r="C2" s="1"/>
      <c r="D2" s="2"/>
      <c r="E2" s="1"/>
      <c r="F2" s="1"/>
      <c r="G2" s="1"/>
    </row>
    <row r="3" spans="2:21" ht="14.4" x14ac:dyDescent="0.25">
      <c r="B3" s="1"/>
      <c r="C3" s="1"/>
      <c r="D3" s="2"/>
      <c r="E3" s="1"/>
      <c r="F3" s="1"/>
      <c r="G3" s="1"/>
    </row>
    <row r="4" spans="2:21" ht="14.4" x14ac:dyDescent="0.25">
      <c r="B4" s="1"/>
      <c r="C4" s="1"/>
      <c r="D4" s="2"/>
      <c r="E4" s="1"/>
      <c r="F4" s="1"/>
      <c r="G4" s="1"/>
    </row>
    <row r="5" spans="2:21" ht="15" thickBot="1" x14ac:dyDescent="0.3">
      <c r="B5" s="1"/>
      <c r="C5" s="1"/>
      <c r="D5" s="2"/>
      <c r="E5" s="1"/>
      <c r="F5" s="1"/>
      <c r="G5" s="1"/>
    </row>
    <row r="6" spans="2:21" x14ac:dyDescent="0.25">
      <c r="B6" s="8" t="s">
        <v>0</v>
      </c>
      <c r="C6" s="9"/>
      <c r="D6" s="10" t="s">
        <v>1</v>
      </c>
      <c r="E6" s="121"/>
      <c r="F6" s="11"/>
      <c r="G6" s="12"/>
    </row>
    <row r="7" spans="2:21" ht="15.6" x14ac:dyDescent="0.25">
      <c r="B7" s="13" t="s">
        <v>2</v>
      </c>
      <c r="C7" s="14"/>
      <c r="D7" s="3" t="s">
        <v>3</v>
      </c>
      <c r="E7" s="122"/>
      <c r="F7" s="15"/>
      <c r="G7" s="16"/>
      <c r="L7" s="25" t="s">
        <v>107</v>
      </c>
      <c r="M7" s="5" t="s">
        <v>18</v>
      </c>
      <c r="N7" s="27"/>
      <c r="O7" s="5" t="s">
        <v>18</v>
      </c>
      <c r="P7" s="6" t="s">
        <v>19</v>
      </c>
      <c r="Q7" s="6" t="s">
        <v>27</v>
      </c>
      <c r="R7" s="27"/>
      <c r="S7" s="26" t="s">
        <v>201</v>
      </c>
    </row>
    <row r="8" spans="2:21" ht="15.6" x14ac:dyDescent="0.25">
      <c r="B8" s="17" t="s">
        <v>4</v>
      </c>
      <c r="C8" s="14"/>
      <c r="D8" s="3" t="s">
        <v>5</v>
      </c>
      <c r="E8" s="123"/>
      <c r="F8" s="15"/>
      <c r="G8" s="16"/>
      <c r="L8" s="25" t="s">
        <v>110</v>
      </c>
      <c r="M8" s="6" t="s">
        <v>19</v>
      </c>
      <c r="N8" s="28"/>
      <c r="O8" s="6" t="s">
        <v>17</v>
      </c>
      <c r="P8" s="6" t="s">
        <v>20</v>
      </c>
      <c r="Q8" s="6" t="s">
        <v>28</v>
      </c>
      <c r="R8" s="28">
        <v>2</v>
      </c>
      <c r="S8" s="1" t="str">
        <f t="shared" ref="S8:S15" si="0">HLOOKUP($C$128,$O$7:$Q$16,R8,0)</f>
        <v>CANTEIRO DE OBRAS</v>
      </c>
      <c r="U8" s="1" t="str">
        <f>IF(S8=0,"-",S8)</f>
        <v>CANTEIRO DE OBRAS</v>
      </c>
    </row>
    <row r="9" spans="2:21" ht="15.6" x14ac:dyDescent="0.25">
      <c r="B9" s="17" t="s">
        <v>245</v>
      </c>
      <c r="C9" s="14"/>
      <c r="D9" s="14"/>
      <c r="E9" s="14"/>
      <c r="F9" s="15"/>
      <c r="G9" s="16"/>
      <c r="L9" s="25" t="s">
        <v>118</v>
      </c>
      <c r="M9" s="6" t="s">
        <v>27</v>
      </c>
      <c r="N9" s="28"/>
      <c r="O9" s="6" t="s">
        <v>41</v>
      </c>
      <c r="P9" s="6" t="s">
        <v>21</v>
      </c>
      <c r="Q9" s="28"/>
      <c r="R9" s="28">
        <v>3</v>
      </c>
      <c r="S9" s="1" t="str">
        <f t="shared" si="0"/>
        <v>REMOÇÕES</v>
      </c>
      <c r="U9" s="1" t="str">
        <f t="shared" ref="U9:U15" si="1">IF(S9=0,"-",S9)</f>
        <v>REMOÇÕES</v>
      </c>
    </row>
    <row r="10" spans="2:21" ht="15.6" x14ac:dyDescent="0.25">
      <c r="B10" s="17"/>
      <c r="C10" s="14"/>
      <c r="D10" s="18" t="s">
        <v>6</v>
      </c>
      <c r="E10" s="19"/>
      <c r="F10" s="113">
        <f>G124</f>
        <v>0</v>
      </c>
      <c r="G10" s="16"/>
      <c r="P10" s="6" t="s">
        <v>22</v>
      </c>
      <c r="R10" s="1">
        <v>4</v>
      </c>
      <c r="S10" s="1">
        <f t="shared" si="0"/>
        <v>0</v>
      </c>
      <c r="U10" s="1" t="str">
        <f t="shared" si="1"/>
        <v>-</v>
      </c>
    </row>
    <row r="11" spans="2:21" ht="15.6" x14ac:dyDescent="0.25">
      <c r="B11" s="20"/>
      <c r="C11" s="14"/>
      <c r="D11" s="18" t="s">
        <v>7</v>
      </c>
      <c r="E11" s="14"/>
      <c r="F11" s="114" t="s">
        <v>40</v>
      </c>
      <c r="G11" s="16"/>
      <c r="P11" s="6" t="s">
        <v>23</v>
      </c>
      <c r="R11" s="28">
        <v>5</v>
      </c>
      <c r="S11" s="1">
        <f t="shared" si="0"/>
        <v>0</v>
      </c>
      <c r="U11" s="1" t="str">
        <f t="shared" si="1"/>
        <v>-</v>
      </c>
    </row>
    <row r="12" spans="2:21" ht="15.6" x14ac:dyDescent="0.25">
      <c r="B12" s="20"/>
      <c r="C12" s="14"/>
      <c r="D12" s="21"/>
      <c r="E12" s="14"/>
      <c r="F12" s="14"/>
      <c r="G12" s="22"/>
      <c r="P12" s="6" t="s">
        <v>24</v>
      </c>
      <c r="R12" s="28">
        <v>6</v>
      </c>
      <c r="S12" s="1">
        <f t="shared" si="0"/>
        <v>0</v>
      </c>
      <c r="U12" s="1" t="str">
        <f t="shared" si="1"/>
        <v>-</v>
      </c>
    </row>
    <row r="13" spans="2:21" ht="15.6" x14ac:dyDescent="0.25">
      <c r="B13" s="36" t="s">
        <v>8</v>
      </c>
      <c r="C13" s="37" t="s">
        <v>9</v>
      </c>
      <c r="D13" s="37" t="s">
        <v>10</v>
      </c>
      <c r="E13" s="37" t="s">
        <v>11</v>
      </c>
      <c r="F13" s="140" t="s">
        <v>12</v>
      </c>
      <c r="G13" s="141"/>
      <c r="P13" s="6" t="s">
        <v>25</v>
      </c>
      <c r="R13" s="1">
        <v>7</v>
      </c>
      <c r="S13" s="1">
        <f t="shared" si="0"/>
        <v>0</v>
      </c>
      <c r="U13" s="1" t="str">
        <f t="shared" si="1"/>
        <v>-</v>
      </c>
    </row>
    <row r="14" spans="2:21" ht="27.6" x14ac:dyDescent="0.25">
      <c r="B14" s="38"/>
      <c r="C14" s="37"/>
      <c r="D14" s="37"/>
      <c r="E14" s="37"/>
      <c r="F14" s="39" t="s">
        <v>192</v>
      </c>
      <c r="G14" s="40" t="s">
        <v>13</v>
      </c>
      <c r="H14" s="7" t="s">
        <v>42</v>
      </c>
      <c r="P14" s="6" t="s">
        <v>26</v>
      </c>
      <c r="R14" s="28">
        <v>8</v>
      </c>
      <c r="S14" s="1">
        <f t="shared" si="0"/>
        <v>0</v>
      </c>
      <c r="U14" s="1" t="str">
        <f t="shared" si="1"/>
        <v>-</v>
      </c>
    </row>
    <row r="15" spans="2:21" ht="15.6" x14ac:dyDescent="0.25">
      <c r="B15" s="41" t="s">
        <v>107</v>
      </c>
      <c r="C15" s="42" t="s">
        <v>18</v>
      </c>
      <c r="D15" s="37"/>
      <c r="E15" s="37"/>
      <c r="F15" s="39"/>
      <c r="G15" s="40"/>
      <c r="H15" s="23"/>
      <c r="R15" s="28">
        <v>9</v>
      </c>
      <c r="S15" s="1">
        <f t="shared" si="0"/>
        <v>0</v>
      </c>
      <c r="U15" s="1" t="str">
        <f t="shared" si="1"/>
        <v>-</v>
      </c>
    </row>
    <row r="16" spans="2:21" x14ac:dyDescent="0.25">
      <c r="B16" s="43" t="s">
        <v>108</v>
      </c>
      <c r="C16" s="44" t="s">
        <v>17</v>
      </c>
      <c r="D16" s="45"/>
      <c r="E16" s="46"/>
      <c r="F16" s="47"/>
      <c r="G16" s="48"/>
      <c r="H16" s="4">
        <f t="shared" ref="H16:H47" si="2">IF(LEN(B16)=0,"-",LEN(B16))</f>
        <v>5</v>
      </c>
      <c r="I16" s="1">
        <f>IF(C16="SUBTOTAL",G16,0)</f>
        <v>0</v>
      </c>
    </row>
    <row r="17" spans="2:21" x14ac:dyDescent="0.25">
      <c r="B17" s="49" t="s">
        <v>43</v>
      </c>
      <c r="C17" s="50" t="s">
        <v>128</v>
      </c>
      <c r="D17" s="45" t="s">
        <v>36</v>
      </c>
      <c r="E17" s="126"/>
      <c r="F17" s="124"/>
      <c r="G17" s="51">
        <f t="shared" ref="G17:G26" si="3">E17*F17</f>
        <v>0</v>
      </c>
      <c r="H17" s="4">
        <f t="shared" si="2"/>
        <v>8</v>
      </c>
      <c r="I17" s="1">
        <f t="shared" ref="I17:I72" si="4">IF(C17="SUBTOTAL",G17,0)</f>
        <v>0</v>
      </c>
    </row>
    <row r="18" spans="2:21" ht="15.6" x14ac:dyDescent="0.25">
      <c r="B18" s="49" t="s">
        <v>44</v>
      </c>
      <c r="C18" s="50" t="s">
        <v>129</v>
      </c>
      <c r="D18" s="45" t="s">
        <v>37</v>
      </c>
      <c r="E18" s="126"/>
      <c r="F18" s="124"/>
      <c r="G18" s="51">
        <f t="shared" si="3"/>
        <v>0</v>
      </c>
      <c r="H18" s="4">
        <f t="shared" si="2"/>
        <v>8</v>
      </c>
      <c r="I18" s="1">
        <f t="shared" si="4"/>
        <v>0</v>
      </c>
      <c r="R18" s="27"/>
      <c r="S18" s="26" t="s">
        <v>201</v>
      </c>
    </row>
    <row r="19" spans="2:21" ht="15.6" x14ac:dyDescent="0.25">
      <c r="B19" s="49" t="s">
        <v>45</v>
      </c>
      <c r="C19" s="50" t="s">
        <v>130</v>
      </c>
      <c r="D19" s="45" t="s">
        <v>37</v>
      </c>
      <c r="E19" s="126"/>
      <c r="F19" s="124"/>
      <c r="G19" s="51">
        <f t="shared" si="3"/>
        <v>0</v>
      </c>
      <c r="H19" s="4">
        <f t="shared" si="2"/>
        <v>8</v>
      </c>
      <c r="I19" s="1">
        <f t="shared" si="4"/>
        <v>0</v>
      </c>
      <c r="R19" s="28">
        <v>2</v>
      </c>
      <c r="S19" s="1" t="str">
        <f t="shared" ref="S19:S26" si="5">HLOOKUP($C$141,$O$7:$Q$16,R19,0)</f>
        <v>DESMOBILIZAÇÃO DE OBRA E CANTEIRO</v>
      </c>
      <c r="U19" s="1" t="str">
        <f>IF(S19=0,"-",S19)</f>
        <v>DESMOBILIZAÇÃO DE OBRA E CANTEIRO</v>
      </c>
    </row>
    <row r="20" spans="2:21" ht="15.6" x14ac:dyDescent="0.25">
      <c r="B20" s="49" t="s">
        <v>193</v>
      </c>
      <c r="C20" s="50" t="s">
        <v>131</v>
      </c>
      <c r="D20" s="45" t="s">
        <v>37</v>
      </c>
      <c r="E20" s="126"/>
      <c r="F20" s="124"/>
      <c r="G20" s="51">
        <f t="shared" si="3"/>
        <v>0</v>
      </c>
      <c r="H20" s="4">
        <f t="shared" si="2"/>
        <v>8</v>
      </c>
      <c r="I20" s="1">
        <f t="shared" si="4"/>
        <v>0</v>
      </c>
      <c r="R20" s="28">
        <v>3</v>
      </c>
      <c r="S20" s="1">
        <f t="shared" si="5"/>
        <v>0</v>
      </c>
      <c r="U20" s="1" t="str">
        <f t="shared" ref="U20:U26" si="6">IF(S20=0,"-",S20)</f>
        <v>-</v>
      </c>
    </row>
    <row r="21" spans="2:21" x14ac:dyDescent="0.25">
      <c r="B21" s="49" t="s">
        <v>194</v>
      </c>
      <c r="C21" s="50" t="s">
        <v>133</v>
      </c>
      <c r="D21" s="45" t="s">
        <v>38</v>
      </c>
      <c r="E21" s="126"/>
      <c r="F21" s="124"/>
      <c r="G21" s="51">
        <f t="shared" si="3"/>
        <v>0</v>
      </c>
      <c r="H21" s="4">
        <f t="shared" si="2"/>
        <v>8</v>
      </c>
      <c r="I21" s="1">
        <f t="shared" si="4"/>
        <v>0</v>
      </c>
      <c r="R21" s="1">
        <v>4</v>
      </c>
      <c r="S21" s="1">
        <f t="shared" si="5"/>
        <v>0</v>
      </c>
      <c r="U21" s="1" t="str">
        <f t="shared" si="6"/>
        <v>-</v>
      </c>
    </row>
    <row r="22" spans="2:21" ht="15.6" x14ac:dyDescent="0.25">
      <c r="B22" s="49" t="s">
        <v>195</v>
      </c>
      <c r="C22" s="50" t="s">
        <v>132</v>
      </c>
      <c r="D22" s="45" t="s">
        <v>35</v>
      </c>
      <c r="E22" s="126"/>
      <c r="F22" s="124"/>
      <c r="G22" s="51">
        <f t="shared" si="3"/>
        <v>0</v>
      </c>
      <c r="H22" s="4">
        <f t="shared" si="2"/>
        <v>8</v>
      </c>
      <c r="I22" s="1">
        <f t="shared" si="4"/>
        <v>0</v>
      </c>
      <c r="R22" s="28">
        <v>5</v>
      </c>
      <c r="S22" s="1">
        <f t="shared" si="5"/>
        <v>0</v>
      </c>
      <c r="U22" s="1" t="str">
        <f t="shared" si="6"/>
        <v>-</v>
      </c>
    </row>
    <row r="23" spans="2:21" ht="27.6" x14ac:dyDescent="0.25">
      <c r="B23" s="49" t="s">
        <v>196</v>
      </c>
      <c r="C23" s="50" t="s">
        <v>134</v>
      </c>
      <c r="D23" s="45" t="s">
        <v>35</v>
      </c>
      <c r="E23" s="126"/>
      <c r="F23" s="124"/>
      <c r="G23" s="51">
        <f t="shared" si="3"/>
        <v>0</v>
      </c>
      <c r="H23" s="4">
        <f t="shared" si="2"/>
        <v>8</v>
      </c>
      <c r="I23" s="1">
        <f t="shared" si="4"/>
        <v>0</v>
      </c>
      <c r="R23" s="28">
        <v>6</v>
      </c>
      <c r="S23" s="1">
        <f t="shared" si="5"/>
        <v>0</v>
      </c>
      <c r="U23" s="1" t="str">
        <f t="shared" si="6"/>
        <v>-</v>
      </c>
    </row>
    <row r="24" spans="2:21" ht="27.6" x14ac:dyDescent="0.25">
      <c r="B24" s="49" t="s">
        <v>197</v>
      </c>
      <c r="C24" s="50" t="s">
        <v>135</v>
      </c>
      <c r="D24" s="45" t="s">
        <v>35</v>
      </c>
      <c r="E24" s="126"/>
      <c r="F24" s="124"/>
      <c r="G24" s="51">
        <f t="shared" si="3"/>
        <v>0</v>
      </c>
      <c r="H24" s="4">
        <f t="shared" si="2"/>
        <v>8</v>
      </c>
      <c r="I24" s="1">
        <f t="shared" si="4"/>
        <v>0</v>
      </c>
      <c r="R24" s="1">
        <v>7</v>
      </c>
      <c r="S24" s="1">
        <f t="shared" si="5"/>
        <v>0</v>
      </c>
      <c r="U24" s="1" t="str">
        <f t="shared" si="6"/>
        <v>-</v>
      </c>
    </row>
    <row r="25" spans="2:21" ht="15.6" x14ac:dyDescent="0.25">
      <c r="B25" s="49" t="s">
        <v>198</v>
      </c>
      <c r="C25" s="50" t="s">
        <v>136</v>
      </c>
      <c r="D25" s="45" t="s">
        <v>36</v>
      </c>
      <c r="E25" s="126"/>
      <c r="F25" s="124"/>
      <c r="G25" s="51">
        <f t="shared" si="3"/>
        <v>0</v>
      </c>
      <c r="H25" s="4">
        <f t="shared" si="2"/>
        <v>8</v>
      </c>
      <c r="I25" s="1">
        <f t="shared" si="4"/>
        <v>0</v>
      </c>
      <c r="R25" s="28">
        <v>8</v>
      </c>
      <c r="S25" s="1">
        <f t="shared" si="5"/>
        <v>0</v>
      </c>
      <c r="U25" s="1" t="str">
        <f t="shared" si="6"/>
        <v>-</v>
      </c>
    </row>
    <row r="26" spans="2:21" ht="15.6" x14ac:dyDescent="0.25">
      <c r="B26" s="49" t="s">
        <v>199</v>
      </c>
      <c r="C26" s="50" t="s">
        <v>137</v>
      </c>
      <c r="D26" s="45" t="s">
        <v>35</v>
      </c>
      <c r="E26" s="126"/>
      <c r="F26" s="124"/>
      <c r="G26" s="51">
        <f t="shared" si="3"/>
        <v>0</v>
      </c>
      <c r="H26" s="4">
        <f t="shared" si="2"/>
        <v>8</v>
      </c>
      <c r="I26" s="1">
        <f t="shared" si="4"/>
        <v>0</v>
      </c>
      <c r="R26" s="28">
        <v>9</v>
      </c>
      <c r="S26" s="1">
        <f t="shared" si="5"/>
        <v>0</v>
      </c>
      <c r="U26" s="1" t="str">
        <f t="shared" si="6"/>
        <v>-</v>
      </c>
    </row>
    <row r="27" spans="2:21" x14ac:dyDescent="0.25">
      <c r="B27" s="52"/>
      <c r="C27" s="53" t="s">
        <v>16</v>
      </c>
      <c r="D27" s="45"/>
      <c r="E27" s="46"/>
      <c r="F27" s="47"/>
      <c r="G27" s="54">
        <f>SUM(G17:G26)</f>
        <v>0</v>
      </c>
      <c r="H27" s="4" t="str">
        <f t="shared" si="2"/>
        <v>-</v>
      </c>
      <c r="I27" s="1">
        <f t="shared" si="4"/>
        <v>0</v>
      </c>
    </row>
    <row r="28" spans="2:21" ht="15.6" x14ac:dyDescent="0.25">
      <c r="B28" s="49"/>
      <c r="C28" s="50"/>
      <c r="D28" s="45"/>
      <c r="E28" s="46"/>
      <c r="F28" s="47"/>
      <c r="G28" s="54"/>
      <c r="H28" s="4" t="str">
        <f t="shared" si="2"/>
        <v>-</v>
      </c>
      <c r="I28" s="1">
        <f t="shared" si="4"/>
        <v>0</v>
      </c>
      <c r="R28" s="27"/>
      <c r="S28" s="26" t="s">
        <v>201</v>
      </c>
    </row>
    <row r="29" spans="2:21" ht="15.6" x14ac:dyDescent="0.25">
      <c r="B29" s="43" t="s">
        <v>109</v>
      </c>
      <c r="C29" s="44" t="s">
        <v>41</v>
      </c>
      <c r="D29" s="45"/>
      <c r="E29" s="46"/>
      <c r="F29" s="47"/>
      <c r="G29" s="48"/>
      <c r="H29" s="4">
        <f t="shared" si="2"/>
        <v>5</v>
      </c>
      <c r="I29" s="1">
        <f t="shared" si="4"/>
        <v>0</v>
      </c>
      <c r="R29" s="28">
        <v>2</v>
      </c>
      <c r="S29" s="1" t="str">
        <f t="shared" ref="S29:S36" si="7">HLOOKUP($C$154,$O$7:$Q$16,R29,0)</f>
        <v>CANTEIRO DE OBRAS</v>
      </c>
      <c r="U29" s="1" t="str">
        <f>IF(S29=0,"-",S29)</f>
        <v>CANTEIRO DE OBRAS</v>
      </c>
    </row>
    <row r="30" spans="2:21" ht="27.6" x14ac:dyDescent="0.25">
      <c r="B30" s="49" t="s">
        <v>46</v>
      </c>
      <c r="C30" s="50" t="s">
        <v>187</v>
      </c>
      <c r="D30" s="45" t="s">
        <v>35</v>
      </c>
      <c r="E30" s="126"/>
      <c r="F30" s="125"/>
      <c r="G30" s="51">
        <f t="shared" ref="G30" si="8">E30*F30</f>
        <v>0</v>
      </c>
      <c r="H30" s="4">
        <f t="shared" si="2"/>
        <v>8</v>
      </c>
      <c r="I30" s="1">
        <f t="shared" si="4"/>
        <v>0</v>
      </c>
      <c r="R30" s="28">
        <v>3</v>
      </c>
      <c r="S30" s="1" t="str">
        <f t="shared" si="7"/>
        <v>REMOÇÕES</v>
      </c>
      <c r="U30" s="1" t="str">
        <f t="shared" ref="U30:U36" si="9">IF(S30=0,"-",S30)</f>
        <v>REMOÇÕES</v>
      </c>
    </row>
    <row r="31" spans="2:21" x14ac:dyDescent="0.25">
      <c r="B31" s="49"/>
      <c r="C31" s="53" t="s">
        <v>16</v>
      </c>
      <c r="D31" s="45"/>
      <c r="E31" s="46"/>
      <c r="F31" s="55"/>
      <c r="G31" s="54">
        <f>SUM(G30:G30)</f>
        <v>0</v>
      </c>
      <c r="H31" s="4" t="str">
        <f t="shared" si="2"/>
        <v>-</v>
      </c>
      <c r="I31" s="1">
        <f t="shared" si="4"/>
        <v>0</v>
      </c>
      <c r="R31" s="1">
        <v>4</v>
      </c>
      <c r="S31" s="1">
        <f t="shared" si="7"/>
        <v>0</v>
      </c>
      <c r="U31" s="1" t="str">
        <f t="shared" si="9"/>
        <v>-</v>
      </c>
    </row>
    <row r="32" spans="2:21" ht="15.6" x14ac:dyDescent="0.25">
      <c r="B32" s="49"/>
      <c r="C32" s="50"/>
      <c r="D32" s="45"/>
      <c r="E32" s="46"/>
      <c r="F32" s="55"/>
      <c r="G32" s="51"/>
      <c r="H32" s="4" t="str">
        <f t="shared" si="2"/>
        <v>-</v>
      </c>
      <c r="I32" s="1">
        <f t="shared" si="4"/>
        <v>0</v>
      </c>
      <c r="R32" s="28">
        <v>5</v>
      </c>
      <c r="S32" s="1">
        <f t="shared" si="7"/>
        <v>0</v>
      </c>
      <c r="U32" s="1" t="str">
        <f t="shared" si="9"/>
        <v>-</v>
      </c>
    </row>
    <row r="33" spans="2:21" ht="15.6" x14ac:dyDescent="0.25">
      <c r="B33" s="43" t="s">
        <v>110</v>
      </c>
      <c r="C33" s="44" t="s">
        <v>19</v>
      </c>
      <c r="D33" s="45"/>
      <c r="E33" s="46"/>
      <c r="F33" s="47"/>
      <c r="G33" s="48"/>
      <c r="H33" s="4">
        <f t="shared" si="2"/>
        <v>2</v>
      </c>
      <c r="I33" s="1">
        <f t="shared" si="4"/>
        <v>0</v>
      </c>
      <c r="R33" s="28">
        <v>6</v>
      </c>
      <c r="S33" s="1">
        <f t="shared" si="7"/>
        <v>0</v>
      </c>
      <c r="U33" s="1" t="str">
        <f t="shared" si="9"/>
        <v>-</v>
      </c>
    </row>
    <row r="34" spans="2:21" x14ac:dyDescent="0.25">
      <c r="B34" s="52" t="s">
        <v>111</v>
      </c>
      <c r="C34" s="44" t="s">
        <v>20</v>
      </c>
      <c r="D34" s="45"/>
      <c r="E34" s="46"/>
      <c r="F34" s="47"/>
      <c r="G34" s="48"/>
      <c r="H34" s="4">
        <f t="shared" si="2"/>
        <v>5</v>
      </c>
      <c r="I34" s="1">
        <f t="shared" si="4"/>
        <v>0</v>
      </c>
      <c r="R34" s="1">
        <v>7</v>
      </c>
      <c r="S34" s="1">
        <f t="shared" si="7"/>
        <v>0</v>
      </c>
      <c r="U34" s="1" t="str">
        <f t="shared" si="9"/>
        <v>-</v>
      </c>
    </row>
    <row r="35" spans="2:21" ht="15.6" x14ac:dyDescent="0.25">
      <c r="B35" s="56" t="s">
        <v>47</v>
      </c>
      <c r="C35" s="50" t="s">
        <v>138</v>
      </c>
      <c r="D35" s="45" t="s">
        <v>14</v>
      </c>
      <c r="E35" s="126"/>
      <c r="F35" s="125"/>
      <c r="G35" s="51">
        <f t="shared" ref="G35:G43" si="10">E35*F35</f>
        <v>0</v>
      </c>
      <c r="H35" s="4">
        <f t="shared" si="2"/>
        <v>8</v>
      </c>
      <c r="I35" s="1">
        <f t="shared" si="4"/>
        <v>0</v>
      </c>
      <c r="R35" s="28">
        <v>8</v>
      </c>
      <c r="S35" s="1">
        <f t="shared" si="7"/>
        <v>0</v>
      </c>
      <c r="U35" s="1" t="str">
        <f t="shared" si="9"/>
        <v>-</v>
      </c>
    </row>
    <row r="36" spans="2:21" ht="15.6" x14ac:dyDescent="0.25">
      <c r="B36" s="56" t="s">
        <v>48</v>
      </c>
      <c r="C36" s="50" t="s">
        <v>139</v>
      </c>
      <c r="D36" s="45" t="s">
        <v>15</v>
      </c>
      <c r="E36" s="126"/>
      <c r="F36" s="125"/>
      <c r="G36" s="51">
        <f t="shared" si="10"/>
        <v>0</v>
      </c>
      <c r="H36" s="4">
        <f t="shared" si="2"/>
        <v>8</v>
      </c>
      <c r="I36" s="1">
        <f t="shared" si="4"/>
        <v>0</v>
      </c>
      <c r="R36" s="28">
        <v>9</v>
      </c>
      <c r="S36" s="1">
        <f t="shared" si="7"/>
        <v>0</v>
      </c>
      <c r="U36" s="1" t="str">
        <f t="shared" si="9"/>
        <v>-</v>
      </c>
    </row>
    <row r="37" spans="2:21" ht="41.4" x14ac:dyDescent="0.25">
      <c r="B37" s="56" t="s">
        <v>49</v>
      </c>
      <c r="C37" s="50" t="s">
        <v>29</v>
      </c>
      <c r="D37" s="45" t="s">
        <v>15</v>
      </c>
      <c r="E37" s="126"/>
      <c r="F37" s="125"/>
      <c r="G37" s="51">
        <f t="shared" si="10"/>
        <v>0</v>
      </c>
      <c r="H37" s="4">
        <f t="shared" si="2"/>
        <v>8</v>
      </c>
      <c r="I37" s="1">
        <f t="shared" si="4"/>
        <v>0</v>
      </c>
    </row>
    <row r="38" spans="2:21" x14ac:dyDescent="0.25">
      <c r="B38" s="56" t="s">
        <v>50</v>
      </c>
      <c r="C38" s="50" t="s">
        <v>140</v>
      </c>
      <c r="D38" s="45" t="s">
        <v>15</v>
      </c>
      <c r="E38" s="126"/>
      <c r="F38" s="125"/>
      <c r="G38" s="51">
        <f t="shared" si="10"/>
        <v>0</v>
      </c>
      <c r="H38" s="4">
        <f t="shared" si="2"/>
        <v>8</v>
      </c>
      <c r="I38" s="1">
        <f t="shared" si="4"/>
        <v>0</v>
      </c>
    </row>
    <row r="39" spans="2:21" x14ac:dyDescent="0.25">
      <c r="B39" s="56" t="s">
        <v>51</v>
      </c>
      <c r="C39" s="50" t="s">
        <v>141</v>
      </c>
      <c r="D39" s="45" t="s">
        <v>36</v>
      </c>
      <c r="E39" s="126"/>
      <c r="F39" s="125"/>
      <c r="G39" s="51">
        <f t="shared" si="10"/>
        <v>0</v>
      </c>
      <c r="H39" s="4">
        <f t="shared" si="2"/>
        <v>8</v>
      </c>
      <c r="I39" s="1">
        <f t="shared" si="4"/>
        <v>0</v>
      </c>
    </row>
    <row r="40" spans="2:21" x14ac:dyDescent="0.25">
      <c r="B40" s="56" t="s">
        <v>52</v>
      </c>
      <c r="C40" s="50" t="s">
        <v>143</v>
      </c>
      <c r="D40" s="45" t="s">
        <v>36</v>
      </c>
      <c r="E40" s="126"/>
      <c r="F40" s="125"/>
      <c r="G40" s="51">
        <f t="shared" si="10"/>
        <v>0</v>
      </c>
      <c r="H40" s="4">
        <f t="shared" si="2"/>
        <v>8</v>
      </c>
      <c r="I40" s="1">
        <f t="shared" si="4"/>
        <v>0</v>
      </c>
    </row>
    <row r="41" spans="2:21" x14ac:dyDescent="0.25">
      <c r="B41" s="56" t="s">
        <v>53</v>
      </c>
      <c r="C41" s="50" t="s">
        <v>142</v>
      </c>
      <c r="D41" s="45" t="s">
        <v>36</v>
      </c>
      <c r="E41" s="126"/>
      <c r="F41" s="125"/>
      <c r="G41" s="51">
        <f t="shared" si="10"/>
        <v>0</v>
      </c>
      <c r="H41" s="4">
        <f t="shared" si="2"/>
        <v>8</v>
      </c>
      <c r="I41" s="1">
        <f t="shared" si="4"/>
        <v>0</v>
      </c>
    </row>
    <row r="42" spans="2:21" ht="27.6" x14ac:dyDescent="0.25">
      <c r="B42" s="56" t="s">
        <v>54</v>
      </c>
      <c r="C42" s="50" t="s">
        <v>147</v>
      </c>
      <c r="D42" s="45" t="s">
        <v>15</v>
      </c>
      <c r="E42" s="126"/>
      <c r="F42" s="125"/>
      <c r="G42" s="51">
        <f t="shared" si="10"/>
        <v>0</v>
      </c>
      <c r="H42" s="4">
        <f t="shared" si="2"/>
        <v>8</v>
      </c>
      <c r="I42" s="1">
        <f t="shared" si="4"/>
        <v>0</v>
      </c>
    </row>
    <row r="43" spans="2:21" x14ac:dyDescent="0.25">
      <c r="B43" s="56" t="s">
        <v>55</v>
      </c>
      <c r="C43" s="50" t="s">
        <v>144</v>
      </c>
      <c r="D43" s="45" t="s">
        <v>39</v>
      </c>
      <c r="E43" s="126"/>
      <c r="F43" s="125"/>
      <c r="G43" s="51">
        <f t="shared" si="10"/>
        <v>0</v>
      </c>
      <c r="H43" s="4">
        <f t="shared" si="2"/>
        <v>8</v>
      </c>
      <c r="I43" s="1">
        <f t="shared" si="4"/>
        <v>0</v>
      </c>
    </row>
    <row r="44" spans="2:21" x14ac:dyDescent="0.25">
      <c r="B44" s="49"/>
      <c r="C44" s="53" t="s">
        <v>16</v>
      </c>
      <c r="D44" s="45"/>
      <c r="E44" s="46"/>
      <c r="F44" s="47"/>
      <c r="G44" s="54">
        <f>SUM(G35:G43)</f>
        <v>0</v>
      </c>
      <c r="H44" s="4" t="str">
        <f t="shared" si="2"/>
        <v>-</v>
      </c>
      <c r="I44" s="1">
        <f t="shared" si="4"/>
        <v>0</v>
      </c>
    </row>
    <row r="45" spans="2:21" x14ac:dyDescent="0.25">
      <c r="B45" s="49"/>
      <c r="C45" s="50"/>
      <c r="D45" s="45"/>
      <c r="E45" s="46"/>
      <c r="F45" s="47"/>
      <c r="G45" s="54"/>
      <c r="H45" s="4" t="str">
        <f t="shared" si="2"/>
        <v>-</v>
      </c>
      <c r="I45" s="1">
        <f t="shared" si="4"/>
        <v>0</v>
      </c>
    </row>
    <row r="46" spans="2:21" x14ac:dyDescent="0.25">
      <c r="B46" s="52" t="s">
        <v>112</v>
      </c>
      <c r="C46" s="44" t="s">
        <v>21</v>
      </c>
      <c r="D46" s="45"/>
      <c r="E46" s="46"/>
      <c r="F46" s="47"/>
      <c r="G46" s="48"/>
      <c r="H46" s="4">
        <f t="shared" si="2"/>
        <v>5</v>
      </c>
      <c r="I46" s="1">
        <f t="shared" si="4"/>
        <v>0</v>
      </c>
    </row>
    <row r="47" spans="2:21" ht="27.6" x14ac:dyDescent="0.25">
      <c r="B47" s="56" t="s">
        <v>56</v>
      </c>
      <c r="C47" s="50" t="s">
        <v>145</v>
      </c>
      <c r="D47" s="45" t="s">
        <v>15</v>
      </c>
      <c r="E47" s="126"/>
      <c r="F47" s="124"/>
      <c r="G47" s="51">
        <f t="shared" ref="G47:G58" si="11">E47*F47</f>
        <v>0</v>
      </c>
      <c r="H47" s="4">
        <f t="shared" si="2"/>
        <v>8</v>
      </c>
      <c r="I47" s="1">
        <f t="shared" si="4"/>
        <v>0</v>
      </c>
    </row>
    <row r="48" spans="2:21" x14ac:dyDescent="0.25">
      <c r="B48" s="56" t="s">
        <v>57</v>
      </c>
      <c r="C48" s="50" t="s">
        <v>30</v>
      </c>
      <c r="D48" s="45" t="s">
        <v>36</v>
      </c>
      <c r="E48" s="126"/>
      <c r="F48" s="124"/>
      <c r="G48" s="51">
        <f t="shared" si="11"/>
        <v>0</v>
      </c>
      <c r="H48" s="4">
        <f t="shared" ref="H48:H79" si="12">IF(LEN(B48)=0,"-",LEN(B48))</f>
        <v>8</v>
      </c>
      <c r="I48" s="1">
        <f t="shared" si="4"/>
        <v>0</v>
      </c>
    </row>
    <row r="49" spans="2:9" x14ac:dyDescent="0.25">
      <c r="B49" s="56" t="s">
        <v>58</v>
      </c>
      <c r="C49" s="50" t="s">
        <v>146</v>
      </c>
      <c r="D49" s="45" t="s">
        <v>36</v>
      </c>
      <c r="E49" s="126"/>
      <c r="F49" s="124"/>
      <c r="G49" s="51">
        <f t="shared" si="11"/>
        <v>0</v>
      </c>
      <c r="H49" s="4">
        <f t="shared" si="12"/>
        <v>8</v>
      </c>
      <c r="I49" s="1">
        <f t="shared" si="4"/>
        <v>0</v>
      </c>
    </row>
    <row r="50" spans="2:9" x14ac:dyDescent="0.25">
      <c r="B50" s="56" t="s">
        <v>59</v>
      </c>
      <c r="C50" s="50" t="s">
        <v>154</v>
      </c>
      <c r="D50" s="45" t="s">
        <v>35</v>
      </c>
      <c r="E50" s="126"/>
      <c r="F50" s="124"/>
      <c r="G50" s="51">
        <f t="shared" si="11"/>
        <v>0</v>
      </c>
      <c r="H50" s="4">
        <f t="shared" si="12"/>
        <v>8</v>
      </c>
      <c r="I50" s="1">
        <f t="shared" si="4"/>
        <v>0</v>
      </c>
    </row>
    <row r="51" spans="2:9" ht="27.6" x14ac:dyDescent="0.25">
      <c r="B51" s="56" t="s">
        <v>60</v>
      </c>
      <c r="C51" s="50" t="s">
        <v>148</v>
      </c>
      <c r="D51" s="45" t="s">
        <v>15</v>
      </c>
      <c r="E51" s="126"/>
      <c r="F51" s="124"/>
      <c r="G51" s="51">
        <f t="shared" si="11"/>
        <v>0</v>
      </c>
      <c r="H51" s="4">
        <f t="shared" si="12"/>
        <v>8</v>
      </c>
      <c r="I51" s="1">
        <f t="shared" si="4"/>
        <v>0</v>
      </c>
    </row>
    <row r="52" spans="2:9" x14ac:dyDescent="0.25">
      <c r="B52" s="56" t="s">
        <v>61</v>
      </c>
      <c r="C52" s="50" t="s">
        <v>149</v>
      </c>
      <c r="D52" s="45" t="s">
        <v>39</v>
      </c>
      <c r="E52" s="126"/>
      <c r="F52" s="124"/>
      <c r="G52" s="51">
        <f t="shared" si="11"/>
        <v>0</v>
      </c>
      <c r="H52" s="4">
        <f t="shared" si="12"/>
        <v>8</v>
      </c>
      <c r="I52" s="1">
        <f t="shared" si="4"/>
        <v>0</v>
      </c>
    </row>
    <row r="53" spans="2:9" ht="27.6" x14ac:dyDescent="0.25">
      <c r="B53" s="56" t="s">
        <v>62</v>
      </c>
      <c r="C53" s="50" t="s">
        <v>150</v>
      </c>
      <c r="D53" s="45" t="s">
        <v>36</v>
      </c>
      <c r="E53" s="126"/>
      <c r="F53" s="125"/>
      <c r="G53" s="51">
        <f t="shared" si="11"/>
        <v>0</v>
      </c>
      <c r="H53" s="4">
        <f t="shared" si="12"/>
        <v>8</v>
      </c>
      <c r="I53" s="1">
        <f t="shared" si="4"/>
        <v>0</v>
      </c>
    </row>
    <row r="54" spans="2:9" ht="27.6" x14ac:dyDescent="0.25">
      <c r="B54" s="56" t="s">
        <v>63</v>
      </c>
      <c r="C54" s="50" t="s">
        <v>31</v>
      </c>
      <c r="D54" s="45" t="s">
        <v>36</v>
      </c>
      <c r="E54" s="126"/>
      <c r="F54" s="125"/>
      <c r="G54" s="51">
        <f t="shared" si="11"/>
        <v>0</v>
      </c>
      <c r="H54" s="4">
        <f t="shared" si="12"/>
        <v>8</v>
      </c>
      <c r="I54" s="1">
        <f t="shared" si="4"/>
        <v>0</v>
      </c>
    </row>
    <row r="55" spans="2:9" x14ac:dyDescent="0.25">
      <c r="B55" s="56" t="s">
        <v>64</v>
      </c>
      <c r="C55" s="50" t="s">
        <v>151</v>
      </c>
      <c r="D55" s="45" t="s">
        <v>14</v>
      </c>
      <c r="E55" s="126"/>
      <c r="F55" s="125"/>
      <c r="G55" s="51">
        <f t="shared" si="11"/>
        <v>0</v>
      </c>
      <c r="H55" s="4">
        <f t="shared" si="12"/>
        <v>8</v>
      </c>
      <c r="I55" s="1">
        <f t="shared" si="4"/>
        <v>0</v>
      </c>
    </row>
    <row r="56" spans="2:9" x14ac:dyDescent="0.25">
      <c r="B56" s="56" t="s">
        <v>65</v>
      </c>
      <c r="C56" s="50" t="s">
        <v>152</v>
      </c>
      <c r="D56" s="45" t="s">
        <v>14</v>
      </c>
      <c r="E56" s="126"/>
      <c r="F56" s="125"/>
      <c r="G56" s="51">
        <f t="shared" si="11"/>
        <v>0</v>
      </c>
      <c r="H56" s="4">
        <f t="shared" si="12"/>
        <v>8</v>
      </c>
      <c r="I56" s="1">
        <f t="shared" si="4"/>
        <v>0</v>
      </c>
    </row>
    <row r="57" spans="2:9" ht="27.6" x14ac:dyDescent="0.25">
      <c r="B57" s="56" t="s">
        <v>66</v>
      </c>
      <c r="C57" s="50" t="s">
        <v>153</v>
      </c>
      <c r="D57" s="45" t="s">
        <v>36</v>
      </c>
      <c r="E57" s="126"/>
      <c r="F57" s="125"/>
      <c r="G57" s="51">
        <f t="shared" si="11"/>
        <v>0</v>
      </c>
      <c r="H57" s="4">
        <f t="shared" si="12"/>
        <v>8</v>
      </c>
      <c r="I57" s="1">
        <f t="shared" si="4"/>
        <v>0</v>
      </c>
    </row>
    <row r="58" spans="2:9" ht="27.6" x14ac:dyDescent="0.25">
      <c r="B58" s="56" t="s">
        <v>67</v>
      </c>
      <c r="C58" s="50" t="s">
        <v>161</v>
      </c>
      <c r="D58" s="45" t="s">
        <v>36</v>
      </c>
      <c r="E58" s="126"/>
      <c r="F58" s="125"/>
      <c r="G58" s="51">
        <f t="shared" si="11"/>
        <v>0</v>
      </c>
      <c r="H58" s="4">
        <f t="shared" si="12"/>
        <v>8</v>
      </c>
      <c r="I58" s="1">
        <f t="shared" si="4"/>
        <v>0</v>
      </c>
    </row>
    <row r="59" spans="2:9" x14ac:dyDescent="0.25">
      <c r="B59" s="56"/>
      <c r="C59" s="53" t="s">
        <v>16</v>
      </c>
      <c r="D59" s="45"/>
      <c r="E59" s="46"/>
      <c r="F59" s="55"/>
      <c r="G59" s="54">
        <f>SUM(G47:G58)</f>
        <v>0</v>
      </c>
      <c r="H59" s="4" t="str">
        <f t="shared" si="12"/>
        <v>-</v>
      </c>
      <c r="I59" s="1">
        <f t="shared" si="4"/>
        <v>0</v>
      </c>
    </row>
    <row r="60" spans="2:9" x14ac:dyDescent="0.25">
      <c r="B60" s="56"/>
      <c r="C60" s="50"/>
      <c r="D60" s="45"/>
      <c r="E60" s="46"/>
      <c r="F60" s="55"/>
      <c r="G60" s="51"/>
      <c r="H60" s="4" t="str">
        <f t="shared" si="12"/>
        <v>-</v>
      </c>
      <c r="I60" s="1">
        <f t="shared" si="4"/>
        <v>0</v>
      </c>
    </row>
    <row r="61" spans="2:9" x14ac:dyDescent="0.25">
      <c r="B61" s="52" t="s">
        <v>113</v>
      </c>
      <c r="C61" s="44" t="s">
        <v>22</v>
      </c>
      <c r="D61" s="45"/>
      <c r="E61" s="46"/>
      <c r="F61" s="55"/>
      <c r="G61" s="51"/>
      <c r="H61" s="4">
        <f t="shared" si="12"/>
        <v>5</v>
      </c>
      <c r="I61" s="1">
        <f t="shared" si="4"/>
        <v>0</v>
      </c>
    </row>
    <row r="62" spans="2:9" x14ac:dyDescent="0.25">
      <c r="B62" s="49" t="s">
        <v>68</v>
      </c>
      <c r="C62" s="50" t="s">
        <v>155</v>
      </c>
      <c r="D62" s="45" t="s">
        <v>36</v>
      </c>
      <c r="E62" s="126"/>
      <c r="F62" s="125"/>
      <c r="G62" s="51">
        <f t="shared" ref="G62:G75" si="13">E62*F62</f>
        <v>0</v>
      </c>
      <c r="H62" s="4">
        <f t="shared" si="12"/>
        <v>8</v>
      </c>
      <c r="I62" s="1">
        <f t="shared" si="4"/>
        <v>0</v>
      </c>
    </row>
    <row r="63" spans="2:9" ht="27.6" x14ac:dyDescent="0.25">
      <c r="B63" s="49" t="s">
        <v>69</v>
      </c>
      <c r="C63" s="50" t="s">
        <v>156</v>
      </c>
      <c r="D63" s="45" t="s">
        <v>14</v>
      </c>
      <c r="E63" s="126"/>
      <c r="F63" s="125"/>
      <c r="G63" s="51">
        <f t="shared" si="13"/>
        <v>0</v>
      </c>
      <c r="H63" s="4">
        <f t="shared" si="12"/>
        <v>8</v>
      </c>
      <c r="I63" s="1">
        <f t="shared" si="4"/>
        <v>0</v>
      </c>
    </row>
    <row r="64" spans="2:9" x14ac:dyDescent="0.25">
      <c r="B64" s="49" t="s">
        <v>70</v>
      </c>
      <c r="C64" s="50" t="s">
        <v>157</v>
      </c>
      <c r="D64" s="45" t="s">
        <v>14</v>
      </c>
      <c r="E64" s="126"/>
      <c r="F64" s="125"/>
      <c r="G64" s="51">
        <f t="shared" si="13"/>
        <v>0</v>
      </c>
      <c r="H64" s="4">
        <f t="shared" si="12"/>
        <v>8</v>
      </c>
      <c r="I64" s="1">
        <f t="shared" si="4"/>
        <v>0</v>
      </c>
    </row>
    <row r="65" spans="2:9" ht="27.6" x14ac:dyDescent="0.25">
      <c r="B65" s="49" t="s">
        <v>71</v>
      </c>
      <c r="C65" s="50" t="s">
        <v>158</v>
      </c>
      <c r="D65" s="45" t="s">
        <v>15</v>
      </c>
      <c r="E65" s="126"/>
      <c r="F65" s="125"/>
      <c r="G65" s="51">
        <f t="shared" si="13"/>
        <v>0</v>
      </c>
      <c r="H65" s="4">
        <f t="shared" si="12"/>
        <v>8</v>
      </c>
      <c r="I65" s="1">
        <f t="shared" si="4"/>
        <v>0</v>
      </c>
    </row>
    <row r="66" spans="2:9" x14ac:dyDescent="0.25">
      <c r="B66" s="49" t="s">
        <v>72</v>
      </c>
      <c r="C66" s="50" t="s">
        <v>159</v>
      </c>
      <c r="D66" s="45" t="s">
        <v>36</v>
      </c>
      <c r="E66" s="126"/>
      <c r="F66" s="125"/>
      <c r="G66" s="51">
        <f t="shared" si="13"/>
        <v>0</v>
      </c>
      <c r="H66" s="4">
        <f t="shared" si="12"/>
        <v>8</v>
      </c>
      <c r="I66" s="1">
        <f t="shared" si="4"/>
        <v>0</v>
      </c>
    </row>
    <row r="67" spans="2:9" x14ac:dyDescent="0.25">
      <c r="B67" s="49" t="s">
        <v>73</v>
      </c>
      <c r="C67" s="50" t="s">
        <v>189</v>
      </c>
      <c r="D67" s="45" t="s">
        <v>15</v>
      </c>
      <c r="E67" s="126"/>
      <c r="F67" s="125"/>
      <c r="G67" s="51">
        <f t="shared" si="13"/>
        <v>0</v>
      </c>
      <c r="H67" s="4">
        <f t="shared" si="12"/>
        <v>8</v>
      </c>
      <c r="I67" s="1">
        <f t="shared" si="4"/>
        <v>0</v>
      </c>
    </row>
    <row r="68" spans="2:9" x14ac:dyDescent="0.25">
      <c r="B68" s="49" t="s">
        <v>74</v>
      </c>
      <c r="C68" s="50" t="s">
        <v>163</v>
      </c>
      <c r="D68" s="45" t="s">
        <v>36</v>
      </c>
      <c r="E68" s="126"/>
      <c r="F68" s="125"/>
      <c r="G68" s="51">
        <f t="shared" si="13"/>
        <v>0</v>
      </c>
      <c r="H68" s="4">
        <f t="shared" si="12"/>
        <v>8</v>
      </c>
      <c r="I68" s="1">
        <f t="shared" si="4"/>
        <v>0</v>
      </c>
    </row>
    <row r="69" spans="2:9" ht="27.6" x14ac:dyDescent="0.25">
      <c r="B69" s="49" t="s">
        <v>75</v>
      </c>
      <c r="C69" s="50" t="s">
        <v>162</v>
      </c>
      <c r="D69" s="45" t="s">
        <v>14</v>
      </c>
      <c r="E69" s="126"/>
      <c r="F69" s="125"/>
      <c r="G69" s="51">
        <f t="shared" si="13"/>
        <v>0</v>
      </c>
      <c r="H69" s="4">
        <f t="shared" si="12"/>
        <v>8</v>
      </c>
      <c r="I69" s="1">
        <f t="shared" si="4"/>
        <v>0</v>
      </c>
    </row>
    <row r="70" spans="2:9" x14ac:dyDescent="0.25">
      <c r="B70" s="49" t="s">
        <v>76</v>
      </c>
      <c r="C70" s="50" t="s">
        <v>160</v>
      </c>
      <c r="D70" s="45" t="s">
        <v>36</v>
      </c>
      <c r="E70" s="126"/>
      <c r="F70" s="125"/>
      <c r="G70" s="51">
        <f t="shared" si="13"/>
        <v>0</v>
      </c>
      <c r="H70" s="4">
        <f t="shared" si="12"/>
        <v>8</v>
      </c>
      <c r="I70" s="1">
        <f t="shared" si="4"/>
        <v>0</v>
      </c>
    </row>
    <row r="71" spans="2:9" ht="27.6" x14ac:dyDescent="0.25">
      <c r="B71" s="49" t="s">
        <v>77</v>
      </c>
      <c r="C71" s="50" t="s">
        <v>164</v>
      </c>
      <c r="D71" s="45" t="s">
        <v>15</v>
      </c>
      <c r="E71" s="126"/>
      <c r="F71" s="125"/>
      <c r="G71" s="51">
        <f t="shared" si="13"/>
        <v>0</v>
      </c>
      <c r="H71" s="4">
        <f t="shared" si="12"/>
        <v>8</v>
      </c>
      <c r="I71" s="1">
        <f t="shared" si="4"/>
        <v>0</v>
      </c>
    </row>
    <row r="72" spans="2:9" ht="27.6" x14ac:dyDescent="0.25">
      <c r="B72" s="49" t="s">
        <v>78</v>
      </c>
      <c r="C72" s="50" t="s">
        <v>165</v>
      </c>
      <c r="D72" s="45" t="s">
        <v>14</v>
      </c>
      <c r="E72" s="126"/>
      <c r="F72" s="125"/>
      <c r="G72" s="51">
        <f t="shared" si="13"/>
        <v>0</v>
      </c>
      <c r="H72" s="4">
        <f t="shared" si="12"/>
        <v>8</v>
      </c>
      <c r="I72" s="1">
        <f t="shared" si="4"/>
        <v>0</v>
      </c>
    </row>
    <row r="73" spans="2:9" x14ac:dyDescent="0.25">
      <c r="B73" s="49" t="s">
        <v>79</v>
      </c>
      <c r="C73" s="50" t="s">
        <v>188</v>
      </c>
      <c r="D73" s="45" t="s">
        <v>15</v>
      </c>
      <c r="E73" s="126"/>
      <c r="F73" s="125"/>
      <c r="G73" s="51">
        <f t="shared" si="13"/>
        <v>0</v>
      </c>
      <c r="H73" s="4">
        <f t="shared" si="12"/>
        <v>8</v>
      </c>
      <c r="I73" s="1">
        <f t="shared" ref="I73:I123" si="14">IF(C73="SUBTOTAL",G73,0)</f>
        <v>0</v>
      </c>
    </row>
    <row r="74" spans="2:9" x14ac:dyDescent="0.25">
      <c r="B74" s="49" t="s">
        <v>80</v>
      </c>
      <c r="C74" s="50" t="s">
        <v>166</v>
      </c>
      <c r="D74" s="45" t="s">
        <v>14</v>
      </c>
      <c r="E74" s="126"/>
      <c r="F74" s="125"/>
      <c r="G74" s="51">
        <f t="shared" si="13"/>
        <v>0</v>
      </c>
      <c r="H74" s="4">
        <f t="shared" si="12"/>
        <v>8</v>
      </c>
      <c r="I74" s="1">
        <f t="shared" si="14"/>
        <v>0</v>
      </c>
    </row>
    <row r="75" spans="2:9" ht="27.6" x14ac:dyDescent="0.25">
      <c r="B75" s="49" t="s">
        <v>81</v>
      </c>
      <c r="C75" s="50" t="s">
        <v>161</v>
      </c>
      <c r="D75" s="45" t="s">
        <v>36</v>
      </c>
      <c r="E75" s="126"/>
      <c r="F75" s="125"/>
      <c r="G75" s="51">
        <f t="shared" si="13"/>
        <v>0</v>
      </c>
      <c r="H75" s="4">
        <f t="shared" si="12"/>
        <v>8</v>
      </c>
      <c r="I75" s="1">
        <f t="shared" si="14"/>
        <v>0</v>
      </c>
    </row>
    <row r="76" spans="2:9" x14ac:dyDescent="0.25">
      <c r="B76" s="49"/>
      <c r="C76" s="53" t="s">
        <v>16</v>
      </c>
      <c r="D76" s="45"/>
      <c r="E76" s="46"/>
      <c r="F76" s="55"/>
      <c r="G76" s="54">
        <f>SUM(G62:G75)</f>
        <v>0</v>
      </c>
      <c r="H76" s="4" t="str">
        <f t="shared" si="12"/>
        <v>-</v>
      </c>
      <c r="I76" s="1">
        <f t="shared" si="14"/>
        <v>0</v>
      </c>
    </row>
    <row r="77" spans="2:9" x14ac:dyDescent="0.25">
      <c r="B77" s="49"/>
      <c r="C77" s="50"/>
      <c r="D77" s="45"/>
      <c r="E77" s="46"/>
      <c r="F77" s="55"/>
      <c r="G77" s="51"/>
      <c r="H77" s="4" t="str">
        <f t="shared" si="12"/>
        <v>-</v>
      </c>
      <c r="I77" s="1">
        <f t="shared" si="14"/>
        <v>0</v>
      </c>
    </row>
    <row r="78" spans="2:9" x14ac:dyDescent="0.25">
      <c r="B78" s="52" t="s">
        <v>114</v>
      </c>
      <c r="C78" s="44" t="s">
        <v>23</v>
      </c>
      <c r="D78" s="45"/>
      <c r="E78" s="46"/>
      <c r="F78" s="55"/>
      <c r="G78" s="51"/>
      <c r="H78" s="4">
        <f t="shared" si="12"/>
        <v>5</v>
      </c>
      <c r="I78" s="1">
        <f t="shared" si="14"/>
        <v>0</v>
      </c>
    </row>
    <row r="79" spans="2:9" x14ac:dyDescent="0.25">
      <c r="B79" s="49" t="s">
        <v>82</v>
      </c>
      <c r="C79" s="50" t="s">
        <v>32</v>
      </c>
      <c r="D79" s="45" t="s">
        <v>36</v>
      </c>
      <c r="E79" s="126"/>
      <c r="F79" s="125"/>
      <c r="G79" s="51">
        <f t="shared" ref="G79:G84" si="15">E79*F79</f>
        <v>0</v>
      </c>
      <c r="H79" s="4">
        <f t="shared" si="12"/>
        <v>8</v>
      </c>
      <c r="I79" s="1">
        <f t="shared" si="14"/>
        <v>0</v>
      </c>
    </row>
    <row r="80" spans="2:9" x14ac:dyDescent="0.25">
      <c r="B80" s="49" t="s">
        <v>83</v>
      </c>
      <c r="C80" s="50" t="s">
        <v>167</v>
      </c>
      <c r="D80" s="45" t="s">
        <v>36</v>
      </c>
      <c r="E80" s="127"/>
      <c r="F80" s="125"/>
      <c r="G80" s="51">
        <f t="shared" si="15"/>
        <v>0</v>
      </c>
      <c r="H80" s="4">
        <f t="shared" ref="H80:H103" si="16">IF(LEN(B80)=0,"-",LEN(B80))</f>
        <v>8</v>
      </c>
      <c r="I80" s="1">
        <f t="shared" si="14"/>
        <v>0</v>
      </c>
    </row>
    <row r="81" spans="2:9" x14ac:dyDescent="0.25">
      <c r="B81" s="49" t="s">
        <v>84</v>
      </c>
      <c r="C81" s="50" t="s">
        <v>168</v>
      </c>
      <c r="D81" s="45" t="s">
        <v>14</v>
      </c>
      <c r="E81" s="126"/>
      <c r="F81" s="124"/>
      <c r="G81" s="51">
        <f t="shared" si="15"/>
        <v>0</v>
      </c>
      <c r="H81" s="4">
        <f t="shared" si="16"/>
        <v>8</v>
      </c>
      <c r="I81" s="1">
        <f t="shared" si="14"/>
        <v>0</v>
      </c>
    </row>
    <row r="82" spans="2:9" x14ac:dyDescent="0.25">
      <c r="B82" s="49" t="s">
        <v>85</v>
      </c>
      <c r="C82" s="50" t="s">
        <v>169</v>
      </c>
      <c r="D82" s="45" t="s">
        <v>35</v>
      </c>
      <c r="E82" s="126"/>
      <c r="F82" s="124"/>
      <c r="G82" s="51">
        <f t="shared" si="15"/>
        <v>0</v>
      </c>
      <c r="H82" s="4">
        <f t="shared" si="16"/>
        <v>8</v>
      </c>
      <c r="I82" s="1">
        <f t="shared" si="14"/>
        <v>0</v>
      </c>
    </row>
    <row r="83" spans="2:9" x14ac:dyDescent="0.25">
      <c r="B83" s="49" t="s">
        <v>86</v>
      </c>
      <c r="C83" s="50" t="s">
        <v>170</v>
      </c>
      <c r="D83" s="45" t="s">
        <v>35</v>
      </c>
      <c r="E83" s="127"/>
      <c r="F83" s="125"/>
      <c r="G83" s="51">
        <f t="shared" si="15"/>
        <v>0</v>
      </c>
      <c r="H83" s="4">
        <f t="shared" si="16"/>
        <v>8</v>
      </c>
      <c r="I83" s="1">
        <f t="shared" si="14"/>
        <v>0</v>
      </c>
    </row>
    <row r="84" spans="2:9" ht="27.6" x14ac:dyDescent="0.25">
      <c r="B84" s="49" t="s">
        <v>87</v>
      </c>
      <c r="C84" s="50" t="s">
        <v>33</v>
      </c>
      <c r="D84" s="45" t="s">
        <v>35</v>
      </c>
      <c r="E84" s="127"/>
      <c r="F84" s="125"/>
      <c r="G84" s="51">
        <f t="shared" si="15"/>
        <v>0</v>
      </c>
      <c r="H84" s="4">
        <f t="shared" si="16"/>
        <v>8</v>
      </c>
      <c r="I84" s="1">
        <f t="shared" si="14"/>
        <v>0</v>
      </c>
    </row>
    <row r="85" spans="2:9" x14ac:dyDescent="0.25">
      <c r="B85" s="49"/>
      <c r="C85" s="53" t="s">
        <v>16</v>
      </c>
      <c r="D85" s="45"/>
      <c r="E85" s="46"/>
      <c r="F85" s="55"/>
      <c r="G85" s="54">
        <f>SUM(G79:G84)</f>
        <v>0</v>
      </c>
      <c r="H85" s="4" t="str">
        <f t="shared" si="16"/>
        <v>-</v>
      </c>
      <c r="I85" s="1">
        <f t="shared" si="14"/>
        <v>0</v>
      </c>
    </row>
    <row r="86" spans="2:9" x14ac:dyDescent="0.25">
      <c r="B86" s="49"/>
      <c r="C86" s="50"/>
      <c r="D86" s="45"/>
      <c r="E86" s="46"/>
      <c r="F86" s="55"/>
      <c r="G86" s="51"/>
      <c r="H86" s="4" t="str">
        <f t="shared" si="16"/>
        <v>-</v>
      </c>
      <c r="I86" s="1">
        <f t="shared" si="14"/>
        <v>0</v>
      </c>
    </row>
    <row r="87" spans="2:9" x14ac:dyDescent="0.25">
      <c r="B87" s="52" t="s">
        <v>115</v>
      </c>
      <c r="C87" s="44" t="s">
        <v>24</v>
      </c>
      <c r="D87" s="45"/>
      <c r="E87" s="46"/>
      <c r="F87" s="55"/>
      <c r="G87" s="51"/>
      <c r="H87" s="4">
        <f t="shared" si="16"/>
        <v>5</v>
      </c>
      <c r="I87" s="1">
        <f t="shared" si="14"/>
        <v>0</v>
      </c>
    </row>
    <row r="88" spans="2:9" ht="27.6" x14ac:dyDescent="0.25">
      <c r="B88" s="49" t="s">
        <v>88</v>
      </c>
      <c r="C88" s="50" t="s">
        <v>171</v>
      </c>
      <c r="D88" s="45" t="s">
        <v>15</v>
      </c>
      <c r="E88" s="126"/>
      <c r="F88" s="125"/>
      <c r="G88" s="51">
        <f t="shared" ref="G88:G97" si="17">E88*F88</f>
        <v>0</v>
      </c>
      <c r="H88" s="4">
        <f t="shared" si="16"/>
        <v>8</v>
      </c>
      <c r="I88" s="1">
        <f t="shared" si="14"/>
        <v>0</v>
      </c>
    </row>
    <row r="89" spans="2:9" ht="27.6" x14ac:dyDescent="0.25">
      <c r="B89" s="49" t="s">
        <v>89</v>
      </c>
      <c r="C89" s="50" t="s">
        <v>190</v>
      </c>
      <c r="D89" s="45" t="s">
        <v>35</v>
      </c>
      <c r="E89" s="126"/>
      <c r="F89" s="125"/>
      <c r="G89" s="51">
        <f t="shared" si="17"/>
        <v>0</v>
      </c>
      <c r="H89" s="4">
        <f t="shared" si="16"/>
        <v>8</v>
      </c>
      <c r="I89" s="1">
        <f t="shared" si="14"/>
        <v>0</v>
      </c>
    </row>
    <row r="90" spans="2:9" ht="27.6" x14ac:dyDescent="0.25">
      <c r="B90" s="49" t="s">
        <v>90</v>
      </c>
      <c r="C90" s="50" t="s">
        <v>191</v>
      </c>
      <c r="D90" s="45" t="s">
        <v>35</v>
      </c>
      <c r="E90" s="126"/>
      <c r="F90" s="125"/>
      <c r="G90" s="51">
        <f t="shared" si="17"/>
        <v>0</v>
      </c>
      <c r="H90" s="4">
        <f t="shared" si="16"/>
        <v>8</v>
      </c>
      <c r="I90" s="1">
        <f t="shared" si="14"/>
        <v>0</v>
      </c>
    </row>
    <row r="91" spans="2:9" x14ac:dyDescent="0.25">
      <c r="B91" s="49" t="s">
        <v>91</v>
      </c>
      <c r="C91" s="50" t="s">
        <v>173</v>
      </c>
      <c r="D91" s="45" t="s">
        <v>123</v>
      </c>
      <c r="E91" s="126"/>
      <c r="F91" s="125"/>
      <c r="G91" s="51">
        <f t="shared" ref="G91" si="18">E91*F91</f>
        <v>0</v>
      </c>
      <c r="H91" s="4">
        <f t="shared" si="16"/>
        <v>8</v>
      </c>
      <c r="I91" s="1">
        <f t="shared" si="14"/>
        <v>0</v>
      </c>
    </row>
    <row r="92" spans="2:9" x14ac:dyDescent="0.25">
      <c r="B92" s="49" t="s">
        <v>92</v>
      </c>
      <c r="C92" s="50" t="s">
        <v>172</v>
      </c>
      <c r="D92" s="45" t="s">
        <v>122</v>
      </c>
      <c r="E92" s="126"/>
      <c r="F92" s="125"/>
      <c r="G92" s="51">
        <f t="shared" si="17"/>
        <v>0</v>
      </c>
      <c r="H92" s="4">
        <f t="shared" si="16"/>
        <v>8</v>
      </c>
      <c r="I92" s="1">
        <f t="shared" si="14"/>
        <v>0</v>
      </c>
    </row>
    <row r="93" spans="2:9" x14ac:dyDescent="0.25">
      <c r="B93" s="49" t="s">
        <v>93</v>
      </c>
      <c r="C93" s="50" t="s">
        <v>174</v>
      </c>
      <c r="D93" s="45" t="s">
        <v>35</v>
      </c>
      <c r="E93" s="126"/>
      <c r="F93" s="125"/>
      <c r="G93" s="51">
        <f t="shared" si="17"/>
        <v>0</v>
      </c>
      <c r="H93" s="4">
        <f t="shared" si="16"/>
        <v>8</v>
      </c>
      <c r="I93" s="1">
        <f t="shared" si="14"/>
        <v>0</v>
      </c>
    </row>
    <row r="94" spans="2:9" x14ac:dyDescent="0.25">
      <c r="B94" s="49" t="s">
        <v>94</v>
      </c>
      <c r="C94" s="50" t="s">
        <v>175</v>
      </c>
      <c r="D94" s="45" t="s">
        <v>35</v>
      </c>
      <c r="E94" s="126"/>
      <c r="F94" s="125"/>
      <c r="G94" s="51">
        <f t="shared" si="17"/>
        <v>0</v>
      </c>
      <c r="H94" s="4">
        <f t="shared" si="16"/>
        <v>8</v>
      </c>
      <c r="I94" s="1">
        <f t="shared" si="14"/>
        <v>0</v>
      </c>
    </row>
    <row r="95" spans="2:9" x14ac:dyDescent="0.25">
      <c r="B95" s="49" t="s">
        <v>95</v>
      </c>
      <c r="C95" s="50" t="s">
        <v>176</v>
      </c>
      <c r="D95" s="45" t="s">
        <v>35</v>
      </c>
      <c r="E95" s="126"/>
      <c r="F95" s="125"/>
      <c r="G95" s="51">
        <f t="shared" si="17"/>
        <v>0</v>
      </c>
      <c r="H95" s="4">
        <f t="shared" si="16"/>
        <v>8</v>
      </c>
      <c r="I95" s="1">
        <f t="shared" si="14"/>
        <v>0</v>
      </c>
    </row>
    <row r="96" spans="2:9" x14ac:dyDescent="0.25">
      <c r="B96" s="49" t="s">
        <v>96</v>
      </c>
      <c r="C96" s="50" t="s">
        <v>32</v>
      </c>
      <c r="D96" s="45" t="s">
        <v>36</v>
      </c>
      <c r="E96" s="126"/>
      <c r="F96" s="125"/>
      <c r="G96" s="51">
        <f t="shared" si="17"/>
        <v>0</v>
      </c>
      <c r="H96" s="4">
        <f t="shared" si="16"/>
        <v>8</v>
      </c>
      <c r="I96" s="1">
        <f t="shared" si="14"/>
        <v>0</v>
      </c>
    </row>
    <row r="97" spans="2:9" ht="27.6" x14ac:dyDescent="0.25">
      <c r="B97" s="49" t="s">
        <v>97</v>
      </c>
      <c r="C97" s="50" t="s">
        <v>177</v>
      </c>
      <c r="D97" s="45" t="s">
        <v>36</v>
      </c>
      <c r="E97" s="126"/>
      <c r="F97" s="125"/>
      <c r="G97" s="51">
        <f t="shared" si="17"/>
        <v>0</v>
      </c>
      <c r="H97" s="4">
        <f t="shared" si="16"/>
        <v>8</v>
      </c>
      <c r="I97" s="1">
        <f t="shared" si="14"/>
        <v>0</v>
      </c>
    </row>
    <row r="98" spans="2:9" x14ac:dyDescent="0.25">
      <c r="B98" s="49"/>
      <c r="C98" s="53" t="s">
        <v>16</v>
      </c>
      <c r="D98" s="45"/>
      <c r="E98" s="46"/>
      <c r="F98" s="55"/>
      <c r="G98" s="54">
        <f>SUM(G88:G97)</f>
        <v>0</v>
      </c>
      <c r="H98" s="4" t="str">
        <f t="shared" si="16"/>
        <v>-</v>
      </c>
      <c r="I98" s="1">
        <f t="shared" si="14"/>
        <v>0</v>
      </c>
    </row>
    <row r="99" spans="2:9" x14ac:dyDescent="0.25">
      <c r="B99" s="49"/>
      <c r="C99" s="50"/>
      <c r="D99" s="45"/>
      <c r="E99" s="46"/>
      <c r="F99" s="55"/>
      <c r="G99" s="51"/>
      <c r="H99" s="4" t="str">
        <f t="shared" si="16"/>
        <v>-</v>
      </c>
      <c r="I99" s="1">
        <f t="shared" si="14"/>
        <v>0</v>
      </c>
    </row>
    <row r="100" spans="2:9" x14ac:dyDescent="0.25">
      <c r="B100" s="52" t="s">
        <v>116</v>
      </c>
      <c r="C100" s="44" t="s">
        <v>25</v>
      </c>
      <c r="D100" s="45"/>
      <c r="E100" s="46"/>
      <c r="F100" s="55"/>
      <c r="G100" s="51"/>
      <c r="H100" s="4">
        <f t="shared" si="16"/>
        <v>5</v>
      </c>
      <c r="I100" s="1">
        <f t="shared" si="14"/>
        <v>0</v>
      </c>
    </row>
    <row r="101" spans="2:9" ht="27.6" x14ac:dyDescent="0.25">
      <c r="B101" s="49" t="s">
        <v>98</v>
      </c>
      <c r="C101" s="50" t="s">
        <v>178</v>
      </c>
      <c r="D101" s="45" t="s">
        <v>14</v>
      </c>
      <c r="E101" s="126"/>
      <c r="F101" s="125"/>
      <c r="G101" s="51">
        <f t="shared" ref="G101:G110" si="19">E101*F101</f>
        <v>0</v>
      </c>
      <c r="H101" s="4">
        <f t="shared" si="16"/>
        <v>8</v>
      </c>
      <c r="I101" s="1">
        <f t="shared" si="14"/>
        <v>0</v>
      </c>
    </row>
    <row r="102" spans="2:9" x14ac:dyDescent="0.25">
      <c r="B102" s="49" t="s">
        <v>99</v>
      </c>
      <c r="C102" s="50" t="s">
        <v>179</v>
      </c>
      <c r="D102" s="45" t="s">
        <v>15</v>
      </c>
      <c r="E102" s="126"/>
      <c r="F102" s="125"/>
      <c r="G102" s="51">
        <f t="shared" si="19"/>
        <v>0</v>
      </c>
      <c r="H102" s="4">
        <f t="shared" si="16"/>
        <v>8</v>
      </c>
      <c r="I102" s="1">
        <f t="shared" si="14"/>
        <v>0</v>
      </c>
    </row>
    <row r="103" spans="2:9" x14ac:dyDescent="0.25">
      <c r="B103" s="49" t="s">
        <v>100</v>
      </c>
      <c r="C103" s="50" t="s">
        <v>180</v>
      </c>
      <c r="D103" s="45" t="s">
        <v>14</v>
      </c>
      <c r="E103" s="126"/>
      <c r="F103" s="125"/>
      <c r="G103" s="51">
        <f t="shared" si="19"/>
        <v>0</v>
      </c>
      <c r="H103" s="4">
        <f t="shared" si="16"/>
        <v>8</v>
      </c>
      <c r="I103" s="1">
        <f t="shared" si="14"/>
        <v>0</v>
      </c>
    </row>
    <row r="104" spans="2:9" x14ac:dyDescent="0.25">
      <c r="B104" s="49" t="s">
        <v>101</v>
      </c>
      <c r="C104" s="50" t="s">
        <v>181</v>
      </c>
      <c r="D104" s="45" t="s">
        <v>14</v>
      </c>
      <c r="E104" s="126"/>
      <c r="F104" s="125"/>
      <c r="G104" s="51">
        <f t="shared" si="19"/>
        <v>0</v>
      </c>
      <c r="H104" s="4"/>
      <c r="I104" s="1">
        <f t="shared" si="14"/>
        <v>0</v>
      </c>
    </row>
    <row r="105" spans="2:9" x14ac:dyDescent="0.25">
      <c r="B105" s="49" t="s">
        <v>102</v>
      </c>
      <c r="C105" s="50" t="s">
        <v>182</v>
      </c>
      <c r="D105" s="45" t="s">
        <v>35</v>
      </c>
      <c r="E105" s="126"/>
      <c r="F105" s="125"/>
      <c r="G105" s="51">
        <f t="shared" si="19"/>
        <v>0</v>
      </c>
      <c r="H105" s="4">
        <f>IF(LEN(B105)=0,"-",LEN(B105))</f>
        <v>8</v>
      </c>
      <c r="I105" s="1">
        <f t="shared" si="14"/>
        <v>0</v>
      </c>
    </row>
    <row r="106" spans="2:9" ht="27.6" x14ac:dyDescent="0.25">
      <c r="B106" s="49" t="s">
        <v>120</v>
      </c>
      <c r="C106" s="50" t="s">
        <v>121</v>
      </c>
      <c r="D106" s="45" t="s">
        <v>15</v>
      </c>
      <c r="E106" s="126"/>
      <c r="F106" s="125"/>
      <c r="G106" s="51">
        <f t="shared" si="19"/>
        <v>0</v>
      </c>
      <c r="H106" s="4"/>
      <c r="I106" s="1">
        <f t="shared" si="14"/>
        <v>0</v>
      </c>
    </row>
    <row r="107" spans="2:9" ht="27.6" x14ac:dyDescent="0.25">
      <c r="B107" s="49" t="s">
        <v>124</v>
      </c>
      <c r="C107" s="50" t="s">
        <v>183</v>
      </c>
      <c r="D107" s="45" t="s">
        <v>15</v>
      </c>
      <c r="E107" s="126"/>
      <c r="F107" s="125"/>
      <c r="G107" s="51">
        <f t="shared" si="19"/>
        <v>0</v>
      </c>
      <c r="H107" s="4"/>
      <c r="I107" s="1">
        <f t="shared" si="14"/>
        <v>0</v>
      </c>
    </row>
    <row r="108" spans="2:9" x14ac:dyDescent="0.25">
      <c r="B108" s="49" t="s">
        <v>125</v>
      </c>
      <c r="C108" s="50" t="s">
        <v>159</v>
      </c>
      <c r="D108" s="45" t="s">
        <v>36</v>
      </c>
      <c r="E108" s="126"/>
      <c r="F108" s="125"/>
      <c r="G108" s="51">
        <f t="shared" si="19"/>
        <v>0</v>
      </c>
      <c r="H108" s="4"/>
      <c r="I108" s="1">
        <f t="shared" si="14"/>
        <v>0</v>
      </c>
    </row>
    <row r="109" spans="2:9" x14ac:dyDescent="0.25">
      <c r="B109" s="49" t="s">
        <v>126</v>
      </c>
      <c r="C109" s="50" t="s">
        <v>32</v>
      </c>
      <c r="D109" s="45" t="s">
        <v>36</v>
      </c>
      <c r="E109" s="126"/>
      <c r="F109" s="125"/>
      <c r="G109" s="51">
        <f t="shared" si="19"/>
        <v>0</v>
      </c>
      <c r="H109" s="4"/>
      <c r="I109" s="1">
        <f t="shared" si="14"/>
        <v>0</v>
      </c>
    </row>
    <row r="110" spans="2:9" ht="27.6" x14ac:dyDescent="0.25">
      <c r="B110" s="49" t="s">
        <v>127</v>
      </c>
      <c r="C110" s="50" t="s">
        <v>177</v>
      </c>
      <c r="D110" s="45" t="s">
        <v>36</v>
      </c>
      <c r="E110" s="126"/>
      <c r="F110" s="125"/>
      <c r="G110" s="51">
        <f t="shared" si="19"/>
        <v>0</v>
      </c>
      <c r="H110" s="4"/>
      <c r="I110" s="1">
        <f t="shared" si="14"/>
        <v>0</v>
      </c>
    </row>
    <row r="111" spans="2:9" x14ac:dyDescent="0.25">
      <c r="B111" s="49"/>
      <c r="C111" s="53" t="s">
        <v>16</v>
      </c>
      <c r="D111" s="45"/>
      <c r="E111" s="46"/>
      <c r="F111" s="55"/>
      <c r="G111" s="54">
        <f>SUM(G101:G110)</f>
        <v>0</v>
      </c>
      <c r="H111" s="4" t="str">
        <f t="shared" ref="H111:H121" si="20">IF(LEN(B111)=0,"-",LEN(B111))</f>
        <v>-</v>
      </c>
      <c r="I111" s="1">
        <f t="shared" si="14"/>
        <v>0</v>
      </c>
    </row>
    <row r="112" spans="2:9" x14ac:dyDescent="0.25">
      <c r="B112" s="49"/>
      <c r="C112" s="50"/>
      <c r="D112" s="45"/>
      <c r="E112" s="46"/>
      <c r="F112" s="55"/>
      <c r="G112" s="51"/>
      <c r="H112" s="4" t="str">
        <f t="shared" si="20"/>
        <v>-</v>
      </c>
      <c r="I112" s="1">
        <f t="shared" si="14"/>
        <v>0</v>
      </c>
    </row>
    <row r="113" spans="2:9" x14ac:dyDescent="0.25">
      <c r="B113" s="52" t="s">
        <v>117</v>
      </c>
      <c r="C113" s="44" t="s">
        <v>26</v>
      </c>
      <c r="D113" s="45"/>
      <c r="E113" s="46"/>
      <c r="F113" s="55"/>
      <c r="G113" s="51"/>
      <c r="H113" s="4">
        <f t="shared" si="20"/>
        <v>5</v>
      </c>
      <c r="I113" s="1">
        <f t="shared" si="14"/>
        <v>0</v>
      </c>
    </row>
    <row r="114" spans="2:9" x14ac:dyDescent="0.25">
      <c r="B114" s="49" t="s">
        <v>103</v>
      </c>
      <c r="C114" s="50" t="s">
        <v>184</v>
      </c>
      <c r="D114" s="45" t="s">
        <v>14</v>
      </c>
      <c r="E114" s="126"/>
      <c r="F114" s="125"/>
      <c r="G114" s="51">
        <f t="shared" ref="G114:G115" si="21">E114*F114</f>
        <v>0</v>
      </c>
      <c r="H114" s="4">
        <f t="shared" si="20"/>
        <v>8</v>
      </c>
      <c r="I114" s="1">
        <f t="shared" si="14"/>
        <v>0</v>
      </c>
    </row>
    <row r="115" spans="2:9" x14ac:dyDescent="0.25">
      <c r="B115" s="49" t="s">
        <v>104</v>
      </c>
      <c r="C115" s="50" t="s">
        <v>185</v>
      </c>
      <c r="D115" s="45" t="s">
        <v>36</v>
      </c>
      <c r="E115" s="126"/>
      <c r="F115" s="125"/>
      <c r="G115" s="51">
        <f t="shared" si="21"/>
        <v>0</v>
      </c>
      <c r="H115" s="4">
        <f t="shared" si="20"/>
        <v>8</v>
      </c>
      <c r="I115" s="1">
        <f t="shared" si="14"/>
        <v>0</v>
      </c>
    </row>
    <row r="116" spans="2:9" x14ac:dyDescent="0.25">
      <c r="B116" s="49"/>
      <c r="C116" s="53" t="s">
        <v>16</v>
      </c>
      <c r="D116" s="45"/>
      <c r="E116" s="46"/>
      <c r="F116" s="55"/>
      <c r="G116" s="54">
        <f>SUM(G114:G115)</f>
        <v>0</v>
      </c>
      <c r="H116" s="4" t="str">
        <f t="shared" si="20"/>
        <v>-</v>
      </c>
      <c r="I116" s="1">
        <f t="shared" si="14"/>
        <v>0</v>
      </c>
    </row>
    <row r="117" spans="2:9" x14ac:dyDescent="0.25">
      <c r="B117" s="49"/>
      <c r="C117" s="50"/>
      <c r="D117" s="45"/>
      <c r="E117" s="46"/>
      <c r="F117" s="55"/>
      <c r="G117" s="51"/>
      <c r="H117" s="4" t="str">
        <f t="shared" si="20"/>
        <v>-</v>
      </c>
      <c r="I117" s="1">
        <f t="shared" si="14"/>
        <v>0</v>
      </c>
    </row>
    <row r="118" spans="2:9" x14ac:dyDescent="0.25">
      <c r="B118" s="43" t="s">
        <v>118</v>
      </c>
      <c r="C118" s="44" t="s">
        <v>27</v>
      </c>
      <c r="D118" s="45"/>
      <c r="E118" s="46"/>
      <c r="F118" s="55"/>
      <c r="G118" s="51"/>
      <c r="H118" s="4">
        <f t="shared" si="20"/>
        <v>2</v>
      </c>
      <c r="I118" s="1">
        <f t="shared" si="14"/>
        <v>0</v>
      </c>
    </row>
    <row r="119" spans="2:9" x14ac:dyDescent="0.25">
      <c r="B119" s="52" t="s">
        <v>119</v>
      </c>
      <c r="C119" s="44" t="s">
        <v>28</v>
      </c>
      <c r="D119" s="57"/>
      <c r="E119" s="46"/>
      <c r="F119" s="55"/>
      <c r="G119" s="48"/>
      <c r="H119" s="4">
        <f t="shared" si="20"/>
        <v>5</v>
      </c>
      <c r="I119" s="1">
        <f t="shared" si="14"/>
        <v>0</v>
      </c>
    </row>
    <row r="120" spans="2:9" x14ac:dyDescent="0.25">
      <c r="B120" s="49" t="s">
        <v>105</v>
      </c>
      <c r="C120" s="50" t="s">
        <v>186</v>
      </c>
      <c r="D120" s="45" t="s">
        <v>36</v>
      </c>
      <c r="E120" s="126"/>
      <c r="F120" s="125"/>
      <c r="G120" s="51">
        <f t="shared" ref="G120:G121" si="22">E120*F120</f>
        <v>0</v>
      </c>
      <c r="H120" s="4">
        <f t="shared" si="20"/>
        <v>8</v>
      </c>
      <c r="I120" s="1">
        <f t="shared" si="14"/>
        <v>0</v>
      </c>
    </row>
    <row r="121" spans="2:9" x14ac:dyDescent="0.25">
      <c r="B121" s="49" t="s">
        <v>106</v>
      </c>
      <c r="C121" s="50" t="s">
        <v>34</v>
      </c>
      <c r="D121" s="45" t="s">
        <v>36</v>
      </c>
      <c r="E121" s="126"/>
      <c r="F121" s="125"/>
      <c r="G121" s="51">
        <f t="shared" si="22"/>
        <v>0</v>
      </c>
      <c r="H121" s="4">
        <f t="shared" si="20"/>
        <v>8</v>
      </c>
      <c r="I121" s="1">
        <f t="shared" si="14"/>
        <v>0</v>
      </c>
    </row>
    <row r="122" spans="2:9" x14ac:dyDescent="0.25">
      <c r="B122" s="49"/>
      <c r="C122" s="53" t="s">
        <v>16</v>
      </c>
      <c r="D122" s="45"/>
      <c r="E122" s="46"/>
      <c r="F122" s="30"/>
      <c r="G122" s="54">
        <f>SUM(G120:G121)</f>
        <v>0</v>
      </c>
      <c r="I122" s="1">
        <f t="shared" si="14"/>
        <v>0</v>
      </c>
    </row>
    <row r="123" spans="2:9" x14ac:dyDescent="0.25">
      <c r="B123" s="49"/>
      <c r="C123" s="58"/>
      <c r="D123" s="45"/>
      <c r="E123" s="46"/>
      <c r="F123" s="59"/>
      <c r="G123" s="48"/>
      <c r="I123" s="1">
        <f t="shared" si="14"/>
        <v>0</v>
      </c>
    </row>
    <row r="124" spans="2:9" ht="14.4" thickBot="1" x14ac:dyDescent="0.3">
      <c r="B124" s="64"/>
      <c r="C124" s="65"/>
      <c r="D124" s="66"/>
      <c r="E124" s="67"/>
      <c r="F124" s="68" t="s">
        <v>210</v>
      </c>
      <c r="G124" s="69">
        <f>SUM(I16:I123)</f>
        <v>0</v>
      </c>
    </row>
    <row r="125" spans="2:9" x14ac:dyDescent="0.25">
      <c r="B125" s="142" t="s">
        <v>200</v>
      </c>
      <c r="C125" s="143"/>
      <c r="D125" s="143"/>
      <c r="E125" s="143"/>
      <c r="F125" s="143"/>
      <c r="G125" s="144"/>
    </row>
    <row r="126" spans="2:9" x14ac:dyDescent="0.25">
      <c r="B126" s="78" t="s">
        <v>8</v>
      </c>
      <c r="C126" s="75" t="s">
        <v>9</v>
      </c>
      <c r="D126" s="75" t="s">
        <v>10</v>
      </c>
      <c r="E126" s="75" t="s">
        <v>11</v>
      </c>
      <c r="F126" s="145" t="s">
        <v>12</v>
      </c>
      <c r="G126" s="146"/>
    </row>
    <row r="127" spans="2:9" ht="14.4" thickBot="1" x14ac:dyDescent="0.3">
      <c r="B127" s="76"/>
      <c r="C127" s="77"/>
      <c r="D127" s="77"/>
      <c r="E127" s="77"/>
      <c r="F127" s="77" t="s">
        <v>192</v>
      </c>
      <c r="G127" s="79" t="s">
        <v>13</v>
      </c>
    </row>
    <row r="128" spans="2:9" ht="14.4" x14ac:dyDescent="0.25">
      <c r="B128" s="70" t="str">
        <f>_xlfn.XLOOKUP(C128,$M$7:$M$9,$L$7:$L$9)</f>
        <v>01</v>
      </c>
      <c r="C128" s="71" t="s">
        <v>18</v>
      </c>
      <c r="D128" s="72"/>
      <c r="E128" s="73"/>
      <c r="F128" s="73"/>
      <c r="G128" s="74"/>
    </row>
    <row r="129" spans="2:7" ht="14.4" x14ac:dyDescent="0.25">
      <c r="B129" s="33" t="str">
        <f>_xlfn.XLOOKUP(C129,$C$14:$C$124,$B$14:$B$124)</f>
        <v>01.01</v>
      </c>
      <c r="C129" s="34" t="s">
        <v>17</v>
      </c>
      <c r="D129" s="32"/>
      <c r="E129" s="31"/>
      <c r="F129" s="31"/>
      <c r="G129" s="87">
        <f>E129*F129</f>
        <v>0</v>
      </c>
    </row>
    <row r="130" spans="2:7" ht="14.4" x14ac:dyDescent="0.25">
      <c r="B130" s="35"/>
      <c r="C130" s="31"/>
      <c r="D130" s="32"/>
      <c r="E130" s="31"/>
      <c r="F130" s="31"/>
      <c r="G130" s="87">
        <f t="shared" ref="G130:G138" si="23">E130*F130</f>
        <v>0</v>
      </c>
    </row>
    <row r="131" spans="2:7" ht="14.4" x14ac:dyDescent="0.25">
      <c r="B131" s="35"/>
      <c r="C131" s="31"/>
      <c r="D131" s="32"/>
      <c r="E131" s="31"/>
      <c r="F131" s="31"/>
      <c r="G131" s="87">
        <f t="shared" si="23"/>
        <v>0</v>
      </c>
    </row>
    <row r="132" spans="2:7" ht="14.4" x14ac:dyDescent="0.25">
      <c r="B132" s="35"/>
      <c r="C132" s="31"/>
      <c r="D132" s="32"/>
      <c r="E132" s="31"/>
      <c r="F132" s="31"/>
      <c r="G132" s="87">
        <f t="shared" si="23"/>
        <v>0</v>
      </c>
    </row>
    <row r="133" spans="2:7" ht="14.4" x14ac:dyDescent="0.25">
      <c r="B133" s="35"/>
      <c r="C133" s="31"/>
      <c r="D133" s="32"/>
      <c r="E133" s="31"/>
      <c r="F133" s="31"/>
      <c r="G133" s="87">
        <f t="shared" si="23"/>
        <v>0</v>
      </c>
    </row>
    <row r="134" spans="2:7" ht="14.4" x14ac:dyDescent="0.25">
      <c r="B134" s="35"/>
      <c r="C134" s="31"/>
      <c r="D134" s="32"/>
      <c r="E134" s="31"/>
      <c r="F134" s="31"/>
      <c r="G134" s="87">
        <f t="shared" si="23"/>
        <v>0</v>
      </c>
    </row>
    <row r="135" spans="2:7" ht="14.4" x14ac:dyDescent="0.25">
      <c r="B135" s="35"/>
      <c r="C135" s="31"/>
      <c r="D135" s="32"/>
      <c r="E135" s="31"/>
      <c r="F135" s="31"/>
      <c r="G135" s="87">
        <f t="shared" si="23"/>
        <v>0</v>
      </c>
    </row>
    <row r="136" spans="2:7" ht="14.4" x14ac:dyDescent="0.25">
      <c r="B136" s="35"/>
      <c r="C136" s="31"/>
      <c r="D136" s="32"/>
      <c r="E136" s="31"/>
      <c r="F136" s="31"/>
      <c r="G136" s="87">
        <f t="shared" si="23"/>
        <v>0</v>
      </c>
    </row>
    <row r="137" spans="2:7" ht="14.4" x14ac:dyDescent="0.25">
      <c r="B137" s="35"/>
      <c r="C137" s="31"/>
      <c r="D137" s="32"/>
      <c r="E137" s="31"/>
      <c r="F137" s="31"/>
      <c r="G137" s="87">
        <f t="shared" si="23"/>
        <v>0</v>
      </c>
    </row>
    <row r="138" spans="2:7" ht="14.4" x14ac:dyDescent="0.25">
      <c r="B138" s="35"/>
      <c r="C138" s="31"/>
      <c r="D138" s="32"/>
      <c r="E138" s="31"/>
      <c r="F138" s="31"/>
      <c r="G138" s="87">
        <f t="shared" si="23"/>
        <v>0</v>
      </c>
    </row>
    <row r="139" spans="2:7" ht="14.4" x14ac:dyDescent="0.25">
      <c r="B139" s="35"/>
      <c r="C139" s="34" t="s">
        <v>16</v>
      </c>
      <c r="D139" s="32"/>
      <c r="E139" s="31"/>
      <c r="F139" s="31"/>
      <c r="G139" s="87">
        <f>SUM(G129:G138)</f>
        <v>0</v>
      </c>
    </row>
    <row r="140" spans="2:7" ht="14.4" x14ac:dyDescent="0.25">
      <c r="B140" s="35"/>
      <c r="C140" s="31"/>
      <c r="D140" s="32"/>
      <c r="E140" s="31"/>
      <c r="F140" s="31"/>
      <c r="G140" s="60"/>
    </row>
    <row r="141" spans="2:7" ht="14.4" x14ac:dyDescent="0.25">
      <c r="B141" s="33" t="str">
        <f>_xlfn.XLOOKUP(C141,$M$7:$M$9,$L$7:$L$9)</f>
        <v>03</v>
      </c>
      <c r="C141" s="34" t="s">
        <v>27</v>
      </c>
      <c r="D141" s="32"/>
      <c r="E141" s="31"/>
      <c r="F141" s="31"/>
      <c r="G141" s="60"/>
    </row>
    <row r="142" spans="2:7" ht="14.4" x14ac:dyDescent="0.25">
      <c r="B142" s="33" t="str">
        <f>_xlfn.XLOOKUP(C142,$C$14:$C$124,$B$14:$B$124)</f>
        <v>03.01</v>
      </c>
      <c r="C142" s="34" t="s">
        <v>28</v>
      </c>
      <c r="D142" s="32"/>
      <c r="E142" s="31"/>
      <c r="F142" s="31"/>
      <c r="G142" s="87">
        <f>E142*F142</f>
        <v>0</v>
      </c>
    </row>
    <row r="143" spans="2:7" ht="14.4" x14ac:dyDescent="0.25">
      <c r="B143" s="33"/>
      <c r="C143" s="34"/>
      <c r="D143" s="32"/>
      <c r="E143" s="31"/>
      <c r="F143" s="31"/>
      <c r="G143" s="87">
        <f t="shared" ref="G143:G151" si="24">E143*F143</f>
        <v>0</v>
      </c>
    </row>
    <row r="144" spans="2:7" ht="14.4" x14ac:dyDescent="0.25">
      <c r="B144" s="33"/>
      <c r="C144" s="34"/>
      <c r="D144" s="32"/>
      <c r="E144" s="31"/>
      <c r="F144" s="31"/>
      <c r="G144" s="87">
        <f t="shared" si="24"/>
        <v>0</v>
      </c>
    </row>
    <row r="145" spans="2:7" ht="14.4" x14ac:dyDescent="0.25">
      <c r="B145" s="33"/>
      <c r="C145" s="34"/>
      <c r="D145" s="32"/>
      <c r="E145" s="31"/>
      <c r="F145" s="31"/>
      <c r="G145" s="87">
        <f t="shared" si="24"/>
        <v>0</v>
      </c>
    </row>
    <row r="146" spans="2:7" ht="14.4" x14ac:dyDescent="0.25">
      <c r="B146" s="33"/>
      <c r="C146" s="34"/>
      <c r="D146" s="32"/>
      <c r="E146" s="31"/>
      <c r="F146" s="31"/>
      <c r="G146" s="87">
        <f t="shared" si="24"/>
        <v>0</v>
      </c>
    </row>
    <row r="147" spans="2:7" ht="14.4" x14ac:dyDescent="0.25">
      <c r="B147" s="33"/>
      <c r="C147" s="34"/>
      <c r="D147" s="32"/>
      <c r="E147" s="31"/>
      <c r="F147" s="31"/>
      <c r="G147" s="87">
        <f t="shared" si="24"/>
        <v>0</v>
      </c>
    </row>
    <row r="148" spans="2:7" ht="14.4" x14ac:dyDescent="0.25">
      <c r="B148" s="35"/>
      <c r="C148" s="31"/>
      <c r="D148" s="32"/>
      <c r="E148" s="31"/>
      <c r="F148" s="31"/>
      <c r="G148" s="87">
        <f t="shared" si="24"/>
        <v>0</v>
      </c>
    </row>
    <row r="149" spans="2:7" ht="14.4" x14ac:dyDescent="0.25">
      <c r="B149" s="35"/>
      <c r="C149" s="31"/>
      <c r="D149" s="32"/>
      <c r="E149" s="31"/>
      <c r="F149" s="31"/>
      <c r="G149" s="87">
        <f t="shared" si="24"/>
        <v>0</v>
      </c>
    </row>
    <row r="150" spans="2:7" ht="14.4" x14ac:dyDescent="0.25">
      <c r="B150" s="35"/>
      <c r="C150" s="31"/>
      <c r="D150" s="32"/>
      <c r="E150" s="31"/>
      <c r="F150" s="31"/>
      <c r="G150" s="87">
        <f t="shared" si="24"/>
        <v>0</v>
      </c>
    </row>
    <row r="151" spans="2:7" ht="14.4" x14ac:dyDescent="0.25">
      <c r="B151" s="35"/>
      <c r="C151" s="31"/>
      <c r="D151" s="32"/>
      <c r="E151" s="31"/>
      <c r="F151" s="31"/>
      <c r="G151" s="87">
        <f t="shared" si="24"/>
        <v>0</v>
      </c>
    </row>
    <row r="152" spans="2:7" ht="14.4" x14ac:dyDescent="0.25">
      <c r="B152" s="35"/>
      <c r="C152" s="34" t="s">
        <v>16</v>
      </c>
      <c r="D152" s="32"/>
      <c r="E152" s="31"/>
      <c r="F152" s="31"/>
      <c r="G152" s="87">
        <f>SUM(G142:G151)</f>
        <v>0</v>
      </c>
    </row>
    <row r="153" spans="2:7" ht="14.4" x14ac:dyDescent="0.25">
      <c r="B153" s="35"/>
      <c r="C153" s="31"/>
      <c r="D153" s="32"/>
      <c r="E153" s="31"/>
      <c r="F153" s="31"/>
      <c r="G153" s="60"/>
    </row>
    <row r="154" spans="2:7" ht="14.4" x14ac:dyDescent="0.25">
      <c r="B154" s="33" t="str">
        <f>_xlfn.XLOOKUP(C154,$M$7:$M$9,$L$7:$L$9)</f>
        <v>01</v>
      </c>
      <c r="C154" s="34" t="s">
        <v>18</v>
      </c>
      <c r="D154" s="32"/>
      <c r="E154" s="31"/>
      <c r="F154" s="31"/>
      <c r="G154" s="60"/>
    </row>
    <row r="155" spans="2:7" ht="14.4" x14ac:dyDescent="0.25">
      <c r="B155" s="33" t="str">
        <f>_xlfn.XLOOKUP(C155,$C$14:$C$124,$B$14:$B$124)</f>
        <v>01.01</v>
      </c>
      <c r="C155" s="34" t="s">
        <v>17</v>
      </c>
      <c r="D155" s="32"/>
      <c r="E155" s="31"/>
      <c r="F155" s="31"/>
      <c r="G155" s="87">
        <f>E155*F155</f>
        <v>0</v>
      </c>
    </row>
    <row r="156" spans="2:7" ht="14.4" x14ac:dyDescent="0.25">
      <c r="B156" s="33"/>
      <c r="C156" s="34"/>
      <c r="D156" s="32"/>
      <c r="E156" s="31"/>
      <c r="F156" s="31"/>
      <c r="G156" s="87">
        <f t="shared" ref="G156:G163" si="25">E156*F156</f>
        <v>0</v>
      </c>
    </row>
    <row r="157" spans="2:7" ht="14.4" x14ac:dyDescent="0.25">
      <c r="B157" s="33"/>
      <c r="C157" s="34"/>
      <c r="D157" s="32"/>
      <c r="E157" s="31"/>
      <c r="F157" s="31"/>
      <c r="G157" s="87">
        <f t="shared" si="25"/>
        <v>0</v>
      </c>
    </row>
    <row r="158" spans="2:7" ht="14.4" x14ac:dyDescent="0.25">
      <c r="B158" s="33"/>
      <c r="C158" s="34"/>
      <c r="D158" s="32"/>
      <c r="E158" s="31"/>
      <c r="F158" s="31"/>
      <c r="G158" s="87">
        <f t="shared" si="25"/>
        <v>0</v>
      </c>
    </row>
    <row r="159" spans="2:7" ht="14.4" x14ac:dyDescent="0.25">
      <c r="B159" s="33"/>
      <c r="C159" s="34"/>
      <c r="D159" s="32"/>
      <c r="E159" s="31"/>
      <c r="F159" s="31"/>
      <c r="G159" s="87">
        <f t="shared" si="25"/>
        <v>0</v>
      </c>
    </row>
    <row r="160" spans="2:7" ht="14.4" x14ac:dyDescent="0.25">
      <c r="B160" s="33"/>
      <c r="C160" s="34"/>
      <c r="D160" s="32"/>
      <c r="E160" s="31"/>
      <c r="F160" s="31"/>
      <c r="G160" s="87">
        <f t="shared" si="25"/>
        <v>0</v>
      </c>
    </row>
    <row r="161" spans="2:9" ht="14.4" x14ac:dyDescent="0.25">
      <c r="B161" s="33"/>
      <c r="C161" s="34"/>
      <c r="D161" s="32"/>
      <c r="E161" s="31"/>
      <c r="F161" s="31"/>
      <c r="G161" s="87">
        <f t="shared" si="25"/>
        <v>0</v>
      </c>
    </row>
    <row r="162" spans="2:9" ht="14.4" x14ac:dyDescent="0.25">
      <c r="B162" s="35"/>
      <c r="C162" s="31"/>
      <c r="D162" s="32"/>
      <c r="E162" s="31"/>
      <c r="F162" s="31"/>
      <c r="G162" s="87">
        <f t="shared" si="25"/>
        <v>0</v>
      </c>
    </row>
    <row r="163" spans="2:9" ht="14.4" x14ac:dyDescent="0.25">
      <c r="B163" s="35"/>
      <c r="C163" s="31"/>
      <c r="D163" s="32"/>
      <c r="E163" s="31"/>
      <c r="F163" s="31"/>
      <c r="G163" s="87">
        <f t="shared" si="25"/>
        <v>0</v>
      </c>
    </row>
    <row r="164" spans="2:9" ht="14.4" x14ac:dyDescent="0.25">
      <c r="B164" s="35"/>
      <c r="C164" s="34" t="s">
        <v>16</v>
      </c>
      <c r="D164" s="32"/>
      <c r="E164" s="31"/>
      <c r="F164" s="31"/>
      <c r="G164" s="87">
        <f>SUM(G155:G163)</f>
        <v>0</v>
      </c>
    </row>
    <row r="165" spans="2:9" ht="14.4" x14ac:dyDescent="0.25">
      <c r="B165" s="35"/>
      <c r="C165" s="34"/>
      <c r="D165" s="32"/>
      <c r="E165" s="31"/>
      <c r="F165" s="80" t="s">
        <v>13</v>
      </c>
      <c r="G165" s="87">
        <f>G164+G152+G139</f>
        <v>0</v>
      </c>
    </row>
    <row r="166" spans="2:9" ht="14.4" x14ac:dyDescent="0.25">
      <c r="B166" s="61"/>
      <c r="C166" s="82"/>
      <c r="D166" s="63"/>
      <c r="E166" s="62"/>
      <c r="F166" s="117"/>
      <c r="G166" s="88"/>
    </row>
    <row r="167" spans="2:9" ht="15" customHeight="1" thickBot="1" x14ac:dyDescent="0.3">
      <c r="B167" s="61"/>
      <c r="C167" s="62"/>
      <c r="D167" s="63"/>
      <c r="E167" s="62"/>
      <c r="F167" s="117" t="s">
        <v>213</v>
      </c>
      <c r="G167" s="118">
        <f>G165+G124</f>
        <v>0</v>
      </c>
    </row>
    <row r="168" spans="2:9" ht="15" customHeight="1" x14ac:dyDescent="0.25">
      <c r="B168" s="142" t="s">
        <v>202</v>
      </c>
      <c r="C168" s="143"/>
      <c r="D168" s="143"/>
      <c r="E168" s="143"/>
      <c r="F168" s="143"/>
      <c r="G168" s="144"/>
    </row>
    <row r="169" spans="2:9" ht="15" customHeight="1" thickBot="1" x14ac:dyDescent="0.3">
      <c r="B169" s="76" t="s">
        <v>8</v>
      </c>
      <c r="C169" s="77" t="s">
        <v>9</v>
      </c>
      <c r="D169" s="77" t="s">
        <v>242</v>
      </c>
      <c r="E169" s="77" t="s">
        <v>243</v>
      </c>
      <c r="F169" s="77" t="s">
        <v>213</v>
      </c>
      <c r="G169" s="79" t="s">
        <v>244</v>
      </c>
    </row>
    <row r="170" spans="2:9" x14ac:dyDescent="0.25">
      <c r="B170" s="81" t="s">
        <v>203</v>
      </c>
      <c r="C170" s="119" t="s">
        <v>206</v>
      </c>
      <c r="D170" s="150" t="s">
        <v>212</v>
      </c>
      <c r="E170" s="150"/>
      <c r="F170" s="152">
        <f>G167</f>
        <v>0</v>
      </c>
      <c r="G170" s="153">
        <f>E170*F170</f>
        <v>0</v>
      </c>
    </row>
    <row r="171" spans="2:9" x14ac:dyDescent="0.25">
      <c r="B171" s="33" t="s">
        <v>204</v>
      </c>
      <c r="C171" s="120" t="s">
        <v>205</v>
      </c>
      <c r="D171" s="150"/>
      <c r="E171" s="150"/>
      <c r="F171" s="150"/>
      <c r="G171" s="154"/>
    </row>
    <row r="172" spans="2:9" x14ac:dyDescent="0.25">
      <c r="B172" s="33" t="s">
        <v>207</v>
      </c>
      <c r="C172" s="120" t="s">
        <v>208</v>
      </c>
      <c r="D172" s="150"/>
      <c r="E172" s="150"/>
      <c r="F172" s="150"/>
      <c r="G172" s="154"/>
    </row>
    <row r="173" spans="2:9" x14ac:dyDescent="0.25">
      <c r="B173" s="33" t="s">
        <v>211</v>
      </c>
      <c r="C173" s="120" t="s">
        <v>209</v>
      </c>
      <c r="D173" s="151"/>
      <c r="E173" s="151"/>
      <c r="F173" s="151"/>
      <c r="G173" s="155"/>
    </row>
    <row r="174" spans="2:9" ht="15" thickBot="1" x14ac:dyDescent="0.3">
      <c r="B174" s="115"/>
      <c r="C174" s="30"/>
      <c r="D174" s="29"/>
      <c r="E174" s="30"/>
      <c r="F174" s="114"/>
      <c r="G174" s="116"/>
      <c r="H174" s="15"/>
      <c r="I174" s="15"/>
    </row>
    <row r="175" spans="2:9" ht="15" customHeight="1" thickBot="1" x14ac:dyDescent="0.3">
      <c r="B175" s="147" t="s">
        <v>214</v>
      </c>
      <c r="C175" s="148"/>
      <c r="D175" s="148"/>
      <c r="E175" s="148"/>
      <c r="F175" s="148"/>
      <c r="G175" s="149"/>
      <c r="H175" s="15"/>
      <c r="I175" s="15"/>
    </row>
    <row r="176" spans="2:9" x14ac:dyDescent="0.25">
      <c r="B176" s="137" t="s">
        <v>215</v>
      </c>
      <c r="C176" s="138"/>
      <c r="D176" s="138"/>
      <c r="E176" s="138"/>
      <c r="F176" s="139"/>
      <c r="G176" s="112"/>
      <c r="H176" s="101"/>
      <c r="I176" s="101"/>
    </row>
    <row r="177" spans="2:9" ht="13.5" customHeight="1" x14ac:dyDescent="0.25">
      <c r="B177" s="128" t="s">
        <v>216</v>
      </c>
      <c r="C177" s="129"/>
      <c r="D177" s="129"/>
      <c r="E177" s="129"/>
      <c r="F177" s="129"/>
      <c r="G177" s="91" t="s">
        <v>239</v>
      </c>
      <c r="H177" s="102"/>
      <c r="I177" s="103"/>
    </row>
    <row r="178" spans="2:9" x14ac:dyDescent="0.25">
      <c r="B178" s="133" t="s">
        <v>218</v>
      </c>
      <c r="C178" s="134"/>
      <c r="D178" s="134"/>
      <c r="E178" s="134"/>
      <c r="F178" s="134"/>
      <c r="G178" s="89"/>
      <c r="H178" s="104"/>
      <c r="I178" s="15"/>
    </row>
    <row r="179" spans="2:9" x14ac:dyDescent="0.25">
      <c r="B179" s="133" t="s">
        <v>219</v>
      </c>
      <c r="C179" s="134"/>
      <c r="D179" s="134"/>
      <c r="E179" s="134"/>
      <c r="F179" s="134"/>
      <c r="G179" s="89"/>
      <c r="H179" s="104"/>
      <c r="I179" s="15"/>
    </row>
    <row r="180" spans="2:9" x14ac:dyDescent="0.25">
      <c r="B180" s="133" t="s">
        <v>220</v>
      </c>
      <c r="C180" s="134"/>
      <c r="D180" s="134"/>
      <c r="E180" s="134"/>
      <c r="F180" s="134"/>
      <c r="G180" s="89"/>
      <c r="H180" s="104"/>
      <c r="I180" s="15"/>
    </row>
    <row r="181" spans="2:9" x14ac:dyDescent="0.25">
      <c r="B181" s="133" t="s">
        <v>241</v>
      </c>
      <c r="C181" s="134"/>
      <c r="D181" s="134"/>
      <c r="E181" s="134"/>
      <c r="F181" s="134"/>
      <c r="G181" s="89">
        <f>E170/100</f>
        <v>0</v>
      </c>
      <c r="H181" s="104"/>
      <c r="I181" s="15"/>
    </row>
    <row r="182" spans="2:9" x14ac:dyDescent="0.25">
      <c r="B182" s="135" t="s">
        <v>221</v>
      </c>
      <c r="C182" s="136"/>
      <c r="D182" s="136"/>
      <c r="E182" s="136"/>
      <c r="F182" s="136"/>
      <c r="G182" s="92">
        <f>SUM(G178:V181)</f>
        <v>0</v>
      </c>
      <c r="H182" s="105"/>
      <c r="I182" s="15"/>
    </row>
    <row r="183" spans="2:9" x14ac:dyDescent="0.25">
      <c r="B183" s="130" t="s">
        <v>222</v>
      </c>
      <c r="C183" s="131"/>
      <c r="D183" s="131"/>
      <c r="E183" s="131"/>
      <c r="F183" s="132"/>
      <c r="G183" s="100"/>
      <c r="H183" s="101"/>
      <c r="I183" s="101"/>
    </row>
    <row r="184" spans="2:9" ht="13.5" customHeight="1" x14ac:dyDescent="0.25">
      <c r="B184" s="128" t="s">
        <v>216</v>
      </c>
      <c r="C184" s="129"/>
      <c r="D184" s="129"/>
      <c r="E184" s="129"/>
      <c r="F184" s="129"/>
      <c r="G184" s="91" t="s">
        <v>217</v>
      </c>
      <c r="H184" s="103"/>
      <c r="I184" s="103"/>
    </row>
    <row r="185" spans="2:9" x14ac:dyDescent="0.25">
      <c r="B185" s="133" t="s">
        <v>223</v>
      </c>
      <c r="C185" s="134"/>
      <c r="D185" s="134"/>
      <c r="E185" s="134"/>
      <c r="F185" s="134"/>
      <c r="G185" s="89"/>
      <c r="H185" s="104"/>
      <c r="I185" s="106"/>
    </row>
    <row r="186" spans="2:9" x14ac:dyDescent="0.25">
      <c r="B186" s="135" t="s">
        <v>224</v>
      </c>
      <c r="C186" s="136"/>
      <c r="D186" s="136"/>
      <c r="E186" s="136"/>
      <c r="F186" s="136"/>
      <c r="G186" s="92">
        <f>SUM(G185:G185)</f>
        <v>0</v>
      </c>
      <c r="H186" s="105"/>
      <c r="I186" s="107"/>
    </row>
    <row r="187" spans="2:9" x14ac:dyDescent="0.25">
      <c r="B187" s="130" t="s">
        <v>225</v>
      </c>
      <c r="C187" s="131"/>
      <c r="D187" s="131"/>
      <c r="E187" s="131"/>
      <c r="F187" s="132"/>
      <c r="G187" s="100"/>
      <c r="H187" s="101"/>
      <c r="I187" s="101"/>
    </row>
    <row r="188" spans="2:9" ht="14.25" customHeight="1" x14ac:dyDescent="0.25">
      <c r="B188" s="128" t="s">
        <v>216</v>
      </c>
      <c r="C188" s="129"/>
      <c r="D188" s="129"/>
      <c r="E188" s="129"/>
      <c r="F188" s="129"/>
      <c r="G188" s="91" t="s">
        <v>217</v>
      </c>
      <c r="H188" s="102"/>
      <c r="I188" s="103"/>
    </row>
    <row r="189" spans="2:9" x14ac:dyDescent="0.25">
      <c r="B189" s="133" t="s">
        <v>226</v>
      </c>
      <c r="C189" s="134"/>
      <c r="D189" s="134"/>
      <c r="E189" s="134"/>
      <c r="F189" s="134"/>
      <c r="G189" s="89"/>
      <c r="H189" s="108"/>
      <c r="I189" s="106"/>
    </row>
    <row r="190" spans="2:9" x14ac:dyDescent="0.25">
      <c r="B190" s="135" t="s">
        <v>227</v>
      </c>
      <c r="C190" s="136"/>
      <c r="D190" s="136"/>
      <c r="E190" s="136"/>
      <c r="F190" s="136"/>
      <c r="G190" s="92">
        <f>SUM(G189:G189)</f>
        <v>0</v>
      </c>
      <c r="H190" s="105"/>
      <c r="I190" s="107"/>
    </row>
    <row r="191" spans="2:9" x14ac:dyDescent="0.25">
      <c r="B191" s="130" t="s">
        <v>228</v>
      </c>
      <c r="C191" s="131"/>
      <c r="D191" s="131"/>
      <c r="E191" s="131"/>
      <c r="F191" s="132"/>
      <c r="G191" s="100"/>
      <c r="H191" s="101"/>
      <c r="I191" s="101"/>
    </row>
    <row r="192" spans="2:9" ht="15" customHeight="1" x14ac:dyDescent="0.25">
      <c r="B192" s="128" t="s">
        <v>216</v>
      </c>
      <c r="C192" s="129"/>
      <c r="D192" s="129"/>
      <c r="E192" s="129"/>
      <c r="F192" s="129"/>
      <c r="G192" s="91" t="s">
        <v>217</v>
      </c>
      <c r="H192" s="102"/>
      <c r="I192" s="103"/>
    </row>
    <row r="193" spans="2:9" x14ac:dyDescent="0.25">
      <c r="B193" s="133" t="s">
        <v>229</v>
      </c>
      <c r="C193" s="134"/>
      <c r="D193" s="134"/>
      <c r="E193" s="134"/>
      <c r="F193" s="134"/>
      <c r="G193" s="90"/>
      <c r="H193" s="108"/>
      <c r="I193" s="109"/>
    </row>
    <row r="194" spans="2:9" x14ac:dyDescent="0.25">
      <c r="B194" s="135" t="s">
        <v>230</v>
      </c>
      <c r="C194" s="136"/>
      <c r="D194" s="136"/>
      <c r="E194" s="136"/>
      <c r="F194" s="136"/>
      <c r="G194" s="93">
        <f>SUM(G193:G193)</f>
        <v>0</v>
      </c>
      <c r="H194" s="108"/>
      <c r="I194" s="110"/>
    </row>
    <row r="195" spans="2:9" x14ac:dyDescent="0.25">
      <c r="B195" s="130" t="s">
        <v>231</v>
      </c>
      <c r="C195" s="131"/>
      <c r="D195" s="131"/>
      <c r="E195" s="131"/>
      <c r="F195" s="132"/>
      <c r="G195" s="100"/>
      <c r="H195" s="101"/>
      <c r="I195" s="101"/>
    </row>
    <row r="196" spans="2:9" ht="15.75" customHeight="1" x14ac:dyDescent="0.25">
      <c r="B196" s="128" t="s">
        <v>216</v>
      </c>
      <c r="C196" s="129"/>
      <c r="D196" s="129"/>
      <c r="E196" s="129"/>
      <c r="F196" s="129"/>
      <c r="G196" s="91" t="s">
        <v>217</v>
      </c>
      <c r="H196" s="102"/>
      <c r="I196" s="103"/>
    </row>
    <row r="197" spans="2:9" x14ac:dyDescent="0.25">
      <c r="B197" s="133" t="s">
        <v>232</v>
      </c>
      <c r="C197" s="134"/>
      <c r="D197" s="134"/>
      <c r="E197" s="134"/>
      <c r="F197" s="134"/>
      <c r="G197" s="90"/>
      <c r="H197" s="104"/>
      <c r="I197" s="109"/>
    </row>
    <row r="198" spans="2:9" x14ac:dyDescent="0.25">
      <c r="B198" s="133" t="s">
        <v>233</v>
      </c>
      <c r="C198" s="134"/>
      <c r="D198" s="134"/>
      <c r="E198" s="134"/>
      <c r="F198" s="134"/>
      <c r="G198" s="90"/>
      <c r="H198" s="104"/>
      <c r="I198" s="109"/>
    </row>
    <row r="199" spans="2:9" x14ac:dyDescent="0.25">
      <c r="B199" s="133" t="s">
        <v>234</v>
      </c>
      <c r="C199" s="134"/>
      <c r="D199" s="134"/>
      <c r="E199" s="134"/>
      <c r="F199" s="134"/>
      <c r="G199" s="90"/>
      <c r="H199" s="104"/>
      <c r="I199" s="109"/>
    </row>
    <row r="200" spans="2:9" x14ac:dyDescent="0.25">
      <c r="B200" s="135" t="s">
        <v>235</v>
      </c>
      <c r="C200" s="136"/>
      <c r="D200" s="136"/>
      <c r="E200" s="136"/>
      <c r="F200" s="136"/>
      <c r="G200" s="93">
        <f>SUM(G197:G199)</f>
        <v>0</v>
      </c>
      <c r="H200" s="105"/>
      <c r="I200" s="110"/>
    </row>
    <row r="201" spans="2:9" x14ac:dyDescent="0.25">
      <c r="B201" s="133" t="s">
        <v>236</v>
      </c>
      <c r="C201" s="134"/>
      <c r="D201" s="134"/>
      <c r="E201" s="134"/>
      <c r="F201" s="134"/>
      <c r="G201" s="99"/>
      <c r="H201" s="108"/>
      <c r="I201" s="108"/>
    </row>
    <row r="202" spans="2:9" ht="14.4" thickBot="1" x14ac:dyDescent="0.3">
      <c r="B202" s="95" t="s">
        <v>237</v>
      </c>
      <c r="C202" s="96"/>
      <c r="D202" s="97" t="s">
        <v>238</v>
      </c>
      <c r="E202" s="98"/>
      <c r="F202" s="98"/>
      <c r="G202" s="94">
        <f>((1+G182/100)*(1+G186/100)*(1+G190/100)/(1-(G194/100+G200/100))-1)</f>
        <v>0</v>
      </c>
      <c r="H202" s="111"/>
      <c r="I202" s="15"/>
    </row>
    <row r="203" spans="2:9" ht="15" thickBot="1" x14ac:dyDescent="0.3">
      <c r="B203" s="83"/>
      <c r="C203" s="84"/>
      <c r="D203" s="24"/>
      <c r="E203" s="84"/>
      <c r="F203" s="85" t="s">
        <v>240</v>
      </c>
      <c r="G203" s="86">
        <f>G167*(1+G202)</f>
        <v>0</v>
      </c>
    </row>
    <row r="204" spans="2:9" ht="14.4" x14ac:dyDescent="0.25">
      <c r="D204" s="2"/>
    </row>
    <row r="205" spans="2:9" ht="14.4" x14ac:dyDescent="0.25">
      <c r="D205" s="2"/>
    </row>
    <row r="206" spans="2:9" ht="14.4" x14ac:dyDescent="0.25">
      <c r="D206" s="2"/>
    </row>
    <row r="207" spans="2:9" ht="14.4" x14ac:dyDescent="0.25">
      <c r="D207" s="2"/>
    </row>
    <row r="208" spans="2:9" ht="14.4" x14ac:dyDescent="0.25">
      <c r="D208" s="2"/>
    </row>
    <row r="209" spans="4:4" ht="14.4" x14ac:dyDescent="0.25">
      <c r="D209" s="2"/>
    </row>
    <row r="210" spans="4:4" ht="14.4" x14ac:dyDescent="0.25">
      <c r="D210" s="2"/>
    </row>
    <row r="211" spans="4:4" ht="14.4" x14ac:dyDescent="0.25">
      <c r="D211" s="2"/>
    </row>
    <row r="212" spans="4:4" ht="14.4" x14ac:dyDescent="0.25">
      <c r="D212" s="2"/>
    </row>
    <row r="213" spans="4:4" ht="14.4" x14ac:dyDescent="0.25">
      <c r="D213" s="2"/>
    </row>
    <row r="214" spans="4:4" ht="14.4" x14ac:dyDescent="0.25">
      <c r="D214" s="2"/>
    </row>
    <row r="215" spans="4:4" ht="14.4" x14ac:dyDescent="0.25">
      <c r="D215" s="2"/>
    </row>
    <row r="216" spans="4:4" ht="14.4" x14ac:dyDescent="0.25">
      <c r="D216" s="2"/>
    </row>
    <row r="217" spans="4:4" ht="14.4" x14ac:dyDescent="0.25">
      <c r="D217" s="2"/>
    </row>
    <row r="218" spans="4:4" ht="14.4" x14ac:dyDescent="0.25">
      <c r="D218" s="2"/>
    </row>
    <row r="219" spans="4:4" ht="14.4" x14ac:dyDescent="0.25">
      <c r="D219" s="2"/>
    </row>
    <row r="220" spans="4:4" ht="14.4" x14ac:dyDescent="0.25">
      <c r="D220" s="2"/>
    </row>
    <row r="221" spans="4:4" ht="14.4" x14ac:dyDescent="0.25">
      <c r="D221" s="2"/>
    </row>
    <row r="222" spans="4:4" ht="14.4" x14ac:dyDescent="0.25">
      <c r="D222" s="2"/>
    </row>
    <row r="223" spans="4:4" ht="14.4" x14ac:dyDescent="0.25">
      <c r="D223" s="2"/>
    </row>
    <row r="224" spans="4:4" ht="14.4" x14ac:dyDescent="0.25">
      <c r="D224" s="2"/>
    </row>
    <row r="225" spans="4:4" ht="14.4" x14ac:dyDescent="0.25">
      <c r="D225" s="2"/>
    </row>
    <row r="226" spans="4:4" ht="14.4" x14ac:dyDescent="0.25">
      <c r="D226" s="2"/>
    </row>
    <row r="227" spans="4:4" ht="14.4" x14ac:dyDescent="0.25">
      <c r="D227" s="2"/>
    </row>
    <row r="228" spans="4:4" ht="14.4" x14ac:dyDescent="0.25">
      <c r="D228" s="2"/>
    </row>
    <row r="229" spans="4:4" ht="14.4" x14ac:dyDescent="0.25">
      <c r="D229" s="2"/>
    </row>
    <row r="230" spans="4:4" ht="14.4" x14ac:dyDescent="0.25">
      <c r="D230" s="2"/>
    </row>
    <row r="231" spans="4:4" ht="14.4" x14ac:dyDescent="0.25">
      <c r="D231" s="2"/>
    </row>
    <row r="232" spans="4:4" ht="14.4" x14ac:dyDescent="0.25">
      <c r="D232" s="2"/>
    </row>
    <row r="233" spans="4:4" ht="14.4" x14ac:dyDescent="0.25">
      <c r="D233" s="2"/>
    </row>
    <row r="234" spans="4:4" ht="14.4" x14ac:dyDescent="0.25">
      <c r="D234" s="2"/>
    </row>
    <row r="235" spans="4:4" ht="14.4" x14ac:dyDescent="0.25">
      <c r="D235" s="2"/>
    </row>
    <row r="236" spans="4:4" ht="14.4" x14ac:dyDescent="0.25">
      <c r="D236" s="2"/>
    </row>
    <row r="237" spans="4:4" ht="14.4" x14ac:dyDescent="0.25">
      <c r="D237" s="2"/>
    </row>
    <row r="238" spans="4:4" ht="14.4" x14ac:dyDescent="0.25">
      <c r="D238" s="2"/>
    </row>
    <row r="239" spans="4:4" ht="14.4" x14ac:dyDescent="0.25">
      <c r="D239" s="2"/>
    </row>
    <row r="240" spans="4:4" ht="14.4" x14ac:dyDescent="0.25">
      <c r="D240" s="2"/>
    </row>
    <row r="241" spans="4:4" ht="14.4" x14ac:dyDescent="0.25">
      <c r="D241" s="2"/>
    </row>
    <row r="242" spans="4:4" ht="14.4" x14ac:dyDescent="0.25">
      <c r="D242" s="2"/>
    </row>
    <row r="243" spans="4:4" ht="14.4" x14ac:dyDescent="0.25">
      <c r="D243" s="2"/>
    </row>
    <row r="244" spans="4:4" ht="14.4" x14ac:dyDescent="0.25">
      <c r="D244" s="2"/>
    </row>
    <row r="245" spans="4:4" ht="14.4" x14ac:dyDescent="0.25">
      <c r="D245" s="2"/>
    </row>
    <row r="246" spans="4:4" ht="14.4" x14ac:dyDescent="0.25">
      <c r="D246" s="2"/>
    </row>
    <row r="247" spans="4:4" ht="14.4" x14ac:dyDescent="0.25">
      <c r="D247" s="2"/>
    </row>
    <row r="248" spans="4:4" ht="14.4" x14ac:dyDescent="0.25">
      <c r="D248" s="2"/>
    </row>
    <row r="249" spans="4:4" ht="14.4" x14ac:dyDescent="0.25">
      <c r="D249" s="2"/>
    </row>
    <row r="250" spans="4:4" ht="14.4" x14ac:dyDescent="0.25">
      <c r="D250" s="2"/>
    </row>
    <row r="251" spans="4:4" ht="14.4" x14ac:dyDescent="0.25">
      <c r="D251" s="2"/>
    </row>
    <row r="252" spans="4:4" ht="14.4" x14ac:dyDescent="0.25">
      <c r="D252" s="2"/>
    </row>
    <row r="253" spans="4:4" ht="14.4" x14ac:dyDescent="0.25">
      <c r="D253" s="2"/>
    </row>
    <row r="254" spans="4:4" ht="14.4" x14ac:dyDescent="0.25">
      <c r="D254" s="2"/>
    </row>
    <row r="255" spans="4:4" ht="14.4" x14ac:dyDescent="0.25">
      <c r="D255" s="2"/>
    </row>
    <row r="256" spans="4:4" ht="14.4" x14ac:dyDescent="0.25">
      <c r="D256" s="2"/>
    </row>
    <row r="257" spans="4:4" ht="14.4" x14ac:dyDescent="0.25">
      <c r="D257" s="2"/>
    </row>
    <row r="258" spans="4:4" ht="14.4" x14ac:dyDescent="0.25">
      <c r="D258" s="2"/>
    </row>
    <row r="259" spans="4:4" ht="14.4" x14ac:dyDescent="0.25">
      <c r="D259" s="2"/>
    </row>
    <row r="260" spans="4:4" ht="14.4" x14ac:dyDescent="0.25">
      <c r="D260" s="2"/>
    </row>
    <row r="261" spans="4:4" ht="14.4" x14ac:dyDescent="0.25">
      <c r="D261" s="2"/>
    </row>
    <row r="262" spans="4:4" ht="14.4" x14ac:dyDescent="0.25">
      <c r="D262" s="2"/>
    </row>
    <row r="263" spans="4:4" ht="14.4" x14ac:dyDescent="0.25">
      <c r="D263" s="2"/>
    </row>
    <row r="264" spans="4:4" ht="14.4" x14ac:dyDescent="0.25">
      <c r="D264" s="2"/>
    </row>
    <row r="265" spans="4:4" ht="14.4" x14ac:dyDescent="0.25">
      <c r="D265" s="2"/>
    </row>
    <row r="266" spans="4:4" ht="14.4" x14ac:dyDescent="0.25">
      <c r="D266" s="2"/>
    </row>
    <row r="267" spans="4:4" ht="14.4" x14ac:dyDescent="0.25">
      <c r="D267" s="2"/>
    </row>
    <row r="268" spans="4:4" ht="14.4" x14ac:dyDescent="0.25">
      <c r="D268" s="2"/>
    </row>
    <row r="269" spans="4:4" ht="14.4" x14ac:dyDescent="0.25">
      <c r="D269" s="2"/>
    </row>
    <row r="270" spans="4:4" ht="14.4" x14ac:dyDescent="0.25">
      <c r="D270" s="2"/>
    </row>
    <row r="271" spans="4:4" ht="14.4" x14ac:dyDescent="0.25">
      <c r="D271" s="2"/>
    </row>
    <row r="272" spans="4:4" ht="14.4" x14ac:dyDescent="0.25">
      <c r="D272" s="2"/>
    </row>
    <row r="273" spans="4:4" ht="14.4" x14ac:dyDescent="0.25">
      <c r="D273" s="2"/>
    </row>
    <row r="274" spans="4:4" ht="14.4" x14ac:dyDescent="0.25">
      <c r="D274" s="2"/>
    </row>
    <row r="275" spans="4:4" ht="14.4" x14ac:dyDescent="0.25">
      <c r="D275" s="2"/>
    </row>
    <row r="276" spans="4:4" ht="14.4" x14ac:dyDescent="0.25">
      <c r="D276" s="2"/>
    </row>
    <row r="277" spans="4:4" ht="14.4" x14ac:dyDescent="0.25">
      <c r="D277" s="2"/>
    </row>
    <row r="278" spans="4:4" ht="14.4" x14ac:dyDescent="0.25">
      <c r="D278" s="2"/>
    </row>
    <row r="279" spans="4:4" ht="14.4" x14ac:dyDescent="0.25">
      <c r="D279" s="2"/>
    </row>
    <row r="280" spans="4:4" ht="14.4" x14ac:dyDescent="0.25">
      <c r="D280" s="2"/>
    </row>
    <row r="281" spans="4:4" ht="14.4" x14ac:dyDescent="0.25">
      <c r="D281" s="2"/>
    </row>
    <row r="282" spans="4:4" ht="14.4" x14ac:dyDescent="0.25">
      <c r="D282" s="2"/>
    </row>
    <row r="283" spans="4:4" ht="14.4" x14ac:dyDescent="0.25">
      <c r="D283" s="2"/>
    </row>
    <row r="284" spans="4:4" ht="14.4" x14ac:dyDescent="0.25">
      <c r="D284" s="2"/>
    </row>
    <row r="285" spans="4:4" ht="14.4" x14ac:dyDescent="0.25">
      <c r="D285" s="2"/>
    </row>
    <row r="286" spans="4:4" ht="14.4" x14ac:dyDescent="0.25">
      <c r="D286" s="2"/>
    </row>
    <row r="287" spans="4:4" ht="14.4" x14ac:dyDescent="0.25">
      <c r="D287" s="2"/>
    </row>
    <row r="288" spans="4:4" ht="14.4" x14ac:dyDescent="0.25">
      <c r="D288" s="2"/>
    </row>
    <row r="289" spans="4:4" ht="14.4" x14ac:dyDescent="0.25">
      <c r="D289" s="2"/>
    </row>
    <row r="290" spans="4:4" ht="14.4" x14ac:dyDescent="0.25">
      <c r="D290" s="2"/>
    </row>
    <row r="291" spans="4:4" ht="14.4" x14ac:dyDescent="0.25">
      <c r="D291" s="2"/>
    </row>
    <row r="292" spans="4:4" ht="14.4" x14ac:dyDescent="0.25">
      <c r="D292" s="2"/>
    </row>
    <row r="293" spans="4:4" ht="14.4" x14ac:dyDescent="0.25">
      <c r="D293" s="2"/>
    </row>
    <row r="294" spans="4:4" ht="14.4" x14ac:dyDescent="0.25">
      <c r="D294" s="2"/>
    </row>
    <row r="295" spans="4:4" ht="14.4" x14ac:dyDescent="0.25">
      <c r="D295" s="2"/>
    </row>
    <row r="296" spans="4:4" ht="14.4" x14ac:dyDescent="0.25">
      <c r="D296" s="2"/>
    </row>
    <row r="297" spans="4:4" ht="14.4" x14ac:dyDescent="0.25">
      <c r="D297" s="2"/>
    </row>
    <row r="298" spans="4:4" ht="14.4" x14ac:dyDescent="0.25">
      <c r="D298" s="2"/>
    </row>
    <row r="299" spans="4:4" ht="14.4" x14ac:dyDescent="0.25">
      <c r="D299" s="2"/>
    </row>
    <row r="300" spans="4:4" ht="14.4" x14ac:dyDescent="0.25">
      <c r="D300" s="2"/>
    </row>
    <row r="301" spans="4:4" ht="14.4" x14ac:dyDescent="0.25">
      <c r="D301" s="2"/>
    </row>
    <row r="302" spans="4:4" ht="14.4" x14ac:dyDescent="0.25">
      <c r="D302" s="2"/>
    </row>
    <row r="303" spans="4:4" ht="14.4" x14ac:dyDescent="0.25">
      <c r="D303" s="2"/>
    </row>
    <row r="304" spans="4:4" ht="14.4" x14ac:dyDescent="0.25">
      <c r="D304" s="2"/>
    </row>
    <row r="305" spans="4:4" ht="14.4" x14ac:dyDescent="0.25">
      <c r="D305" s="2"/>
    </row>
    <row r="306" spans="4:4" ht="14.4" x14ac:dyDescent="0.25">
      <c r="D306" s="2"/>
    </row>
    <row r="307" spans="4:4" ht="14.4" x14ac:dyDescent="0.25">
      <c r="D307" s="2"/>
    </row>
    <row r="308" spans="4:4" ht="14.4" x14ac:dyDescent="0.25">
      <c r="D308" s="2"/>
    </row>
    <row r="309" spans="4:4" ht="14.4" x14ac:dyDescent="0.25">
      <c r="D309" s="2"/>
    </row>
    <row r="310" spans="4:4" ht="14.4" x14ac:dyDescent="0.25">
      <c r="D310" s="2"/>
    </row>
    <row r="311" spans="4:4" ht="14.4" x14ac:dyDescent="0.25">
      <c r="D311" s="2"/>
    </row>
    <row r="312" spans="4:4" ht="14.4" x14ac:dyDescent="0.25">
      <c r="D312" s="2"/>
    </row>
    <row r="313" spans="4:4" ht="14.4" x14ac:dyDescent="0.25">
      <c r="D313" s="2"/>
    </row>
    <row r="314" spans="4:4" ht="14.4" x14ac:dyDescent="0.25">
      <c r="D314" s="2"/>
    </row>
    <row r="315" spans="4:4" ht="14.4" x14ac:dyDescent="0.25">
      <c r="D315" s="2"/>
    </row>
    <row r="316" spans="4:4" ht="14.4" x14ac:dyDescent="0.25">
      <c r="D316" s="2"/>
    </row>
    <row r="317" spans="4:4" ht="14.4" x14ac:dyDescent="0.25">
      <c r="D317" s="2"/>
    </row>
    <row r="318" spans="4:4" ht="14.4" x14ac:dyDescent="0.25">
      <c r="D318" s="2"/>
    </row>
    <row r="319" spans="4:4" ht="14.4" x14ac:dyDescent="0.25">
      <c r="D319" s="2"/>
    </row>
    <row r="320" spans="4:4" ht="14.4" x14ac:dyDescent="0.25">
      <c r="D320" s="2"/>
    </row>
    <row r="321" spans="4:4" ht="14.4" x14ac:dyDescent="0.25">
      <c r="D321" s="2"/>
    </row>
    <row r="322" spans="4:4" ht="14.4" x14ac:dyDescent="0.25">
      <c r="D322" s="2"/>
    </row>
    <row r="323" spans="4:4" ht="14.4" x14ac:dyDescent="0.25">
      <c r="D323" s="2"/>
    </row>
    <row r="324" spans="4:4" ht="14.4" x14ac:dyDescent="0.25">
      <c r="D324" s="2"/>
    </row>
    <row r="325" spans="4:4" ht="14.4" x14ac:dyDescent="0.25">
      <c r="D325" s="2"/>
    </row>
    <row r="326" spans="4:4" ht="14.4" x14ac:dyDescent="0.25">
      <c r="D326" s="2"/>
    </row>
    <row r="327" spans="4:4" ht="14.4" x14ac:dyDescent="0.25">
      <c r="D327" s="2"/>
    </row>
    <row r="328" spans="4:4" ht="14.4" x14ac:dyDescent="0.25">
      <c r="D328" s="2"/>
    </row>
    <row r="329" spans="4:4" ht="14.4" x14ac:dyDescent="0.25">
      <c r="D329" s="2"/>
    </row>
    <row r="330" spans="4:4" ht="14.4" x14ac:dyDescent="0.25">
      <c r="D330" s="2"/>
    </row>
    <row r="331" spans="4:4" ht="14.4" x14ac:dyDescent="0.25">
      <c r="D331" s="2"/>
    </row>
    <row r="332" spans="4:4" ht="14.4" x14ac:dyDescent="0.25">
      <c r="D332" s="2"/>
    </row>
    <row r="333" spans="4:4" ht="14.4" x14ac:dyDescent="0.25">
      <c r="D333" s="2"/>
    </row>
    <row r="334" spans="4:4" ht="14.4" x14ac:dyDescent="0.25">
      <c r="D334" s="2"/>
    </row>
    <row r="335" spans="4:4" ht="14.4" x14ac:dyDescent="0.25">
      <c r="D335" s="2"/>
    </row>
    <row r="336" spans="4:4" ht="14.4" x14ac:dyDescent="0.25">
      <c r="D336" s="2"/>
    </row>
    <row r="337" spans="4:4" ht="14.4" x14ac:dyDescent="0.25">
      <c r="D337" s="2"/>
    </row>
    <row r="338" spans="4:4" ht="14.4" x14ac:dyDescent="0.25">
      <c r="D338" s="2"/>
    </row>
    <row r="339" spans="4:4" ht="14.4" x14ac:dyDescent="0.25">
      <c r="D339" s="2"/>
    </row>
    <row r="340" spans="4:4" ht="14.4" x14ac:dyDescent="0.25">
      <c r="D340" s="2"/>
    </row>
    <row r="341" spans="4:4" ht="14.4" x14ac:dyDescent="0.25">
      <c r="D341" s="2"/>
    </row>
    <row r="342" spans="4:4" ht="14.4" x14ac:dyDescent="0.25">
      <c r="D342" s="2"/>
    </row>
    <row r="343" spans="4:4" ht="14.4" x14ac:dyDescent="0.25">
      <c r="D343" s="2"/>
    </row>
    <row r="344" spans="4:4" ht="14.4" x14ac:dyDescent="0.25">
      <c r="D344" s="2"/>
    </row>
    <row r="345" spans="4:4" ht="14.4" x14ac:dyDescent="0.25">
      <c r="D345" s="2"/>
    </row>
    <row r="346" spans="4:4" ht="14.4" x14ac:dyDescent="0.25">
      <c r="D346" s="2"/>
    </row>
    <row r="347" spans="4:4" ht="14.4" x14ac:dyDescent="0.25">
      <c r="D347" s="2"/>
    </row>
    <row r="348" spans="4:4" ht="14.4" x14ac:dyDescent="0.25">
      <c r="D348" s="2"/>
    </row>
    <row r="349" spans="4:4" ht="14.4" x14ac:dyDescent="0.25">
      <c r="D349" s="2"/>
    </row>
    <row r="350" spans="4:4" ht="14.4" x14ac:dyDescent="0.25">
      <c r="D350" s="2"/>
    </row>
    <row r="351" spans="4:4" ht="14.4" x14ac:dyDescent="0.25">
      <c r="D351" s="2"/>
    </row>
    <row r="352" spans="4:4" ht="14.4" x14ac:dyDescent="0.25">
      <c r="D352" s="2"/>
    </row>
    <row r="353" spans="4:4" ht="14.4" x14ac:dyDescent="0.25">
      <c r="D353" s="2"/>
    </row>
    <row r="354" spans="4:4" ht="14.4" x14ac:dyDescent="0.25">
      <c r="D354" s="2"/>
    </row>
    <row r="355" spans="4:4" ht="14.4" x14ac:dyDescent="0.25">
      <c r="D355" s="2"/>
    </row>
    <row r="356" spans="4:4" ht="14.4" x14ac:dyDescent="0.25">
      <c r="D356" s="2"/>
    </row>
    <row r="357" spans="4:4" ht="14.4" x14ac:dyDescent="0.25">
      <c r="D357" s="2"/>
    </row>
    <row r="358" spans="4:4" ht="14.4" x14ac:dyDescent="0.25">
      <c r="D358" s="2"/>
    </row>
    <row r="359" spans="4:4" ht="14.4" x14ac:dyDescent="0.25">
      <c r="D359" s="2"/>
    </row>
    <row r="360" spans="4:4" ht="14.4" x14ac:dyDescent="0.25">
      <c r="D360" s="2"/>
    </row>
    <row r="361" spans="4:4" ht="14.4" x14ac:dyDescent="0.25">
      <c r="D361" s="2"/>
    </row>
    <row r="362" spans="4:4" ht="14.4" x14ac:dyDescent="0.25">
      <c r="D362" s="2"/>
    </row>
    <row r="363" spans="4:4" ht="14.4" x14ac:dyDescent="0.25">
      <c r="D363" s="2"/>
    </row>
    <row r="364" spans="4:4" ht="14.4" x14ac:dyDescent="0.25">
      <c r="D364" s="2"/>
    </row>
    <row r="365" spans="4:4" ht="14.4" x14ac:dyDescent="0.25">
      <c r="D365" s="2"/>
    </row>
    <row r="366" spans="4:4" ht="14.4" x14ac:dyDescent="0.25">
      <c r="D366" s="2"/>
    </row>
    <row r="367" spans="4:4" ht="14.4" x14ac:dyDescent="0.25">
      <c r="D367" s="2"/>
    </row>
    <row r="368" spans="4:4" ht="14.4" x14ac:dyDescent="0.25">
      <c r="D368" s="2"/>
    </row>
    <row r="369" spans="4:4" ht="14.4" x14ac:dyDescent="0.25">
      <c r="D369" s="2"/>
    </row>
    <row r="370" spans="4:4" ht="14.4" x14ac:dyDescent="0.25">
      <c r="D370" s="2"/>
    </row>
    <row r="371" spans="4:4" ht="14.4" x14ac:dyDescent="0.25">
      <c r="D371" s="2"/>
    </row>
    <row r="372" spans="4:4" ht="14.4" x14ac:dyDescent="0.25">
      <c r="D372" s="2"/>
    </row>
    <row r="373" spans="4:4" ht="14.4" x14ac:dyDescent="0.25">
      <c r="D373" s="2"/>
    </row>
    <row r="374" spans="4:4" ht="14.4" x14ac:dyDescent="0.25">
      <c r="D374" s="2"/>
    </row>
    <row r="375" spans="4:4" ht="14.4" x14ac:dyDescent="0.25">
      <c r="D375" s="2"/>
    </row>
    <row r="376" spans="4:4" ht="14.4" x14ac:dyDescent="0.25">
      <c r="D376" s="2"/>
    </row>
    <row r="377" spans="4:4" ht="14.4" x14ac:dyDescent="0.25">
      <c r="D377" s="2"/>
    </row>
    <row r="378" spans="4:4" ht="14.4" x14ac:dyDescent="0.25">
      <c r="D378" s="2"/>
    </row>
    <row r="379" spans="4:4" ht="14.4" x14ac:dyDescent="0.25">
      <c r="D379" s="2"/>
    </row>
    <row r="380" spans="4:4" ht="14.4" x14ac:dyDescent="0.25">
      <c r="D380" s="2"/>
    </row>
    <row r="381" spans="4:4" ht="14.4" x14ac:dyDescent="0.25">
      <c r="D381" s="2"/>
    </row>
    <row r="382" spans="4:4" ht="14.4" x14ac:dyDescent="0.25">
      <c r="D382" s="2"/>
    </row>
    <row r="383" spans="4:4" ht="14.4" x14ac:dyDescent="0.25">
      <c r="D383" s="2"/>
    </row>
    <row r="384" spans="4:4" ht="14.4" x14ac:dyDescent="0.25">
      <c r="D384" s="2"/>
    </row>
    <row r="385" spans="4:4" ht="14.4" x14ac:dyDescent="0.25">
      <c r="D385" s="2"/>
    </row>
    <row r="386" spans="4:4" ht="14.4" x14ac:dyDescent="0.25">
      <c r="D386" s="2"/>
    </row>
    <row r="387" spans="4:4" ht="14.4" x14ac:dyDescent="0.25">
      <c r="D387" s="2"/>
    </row>
    <row r="388" spans="4:4" ht="14.4" x14ac:dyDescent="0.25">
      <c r="D388" s="2"/>
    </row>
    <row r="389" spans="4:4" ht="14.4" x14ac:dyDescent="0.25">
      <c r="D389" s="2"/>
    </row>
    <row r="390" spans="4:4" ht="14.4" x14ac:dyDescent="0.25">
      <c r="D390" s="2"/>
    </row>
    <row r="391" spans="4:4" ht="14.4" x14ac:dyDescent="0.25">
      <c r="D391" s="2"/>
    </row>
    <row r="392" spans="4:4" ht="14.4" x14ac:dyDescent="0.25">
      <c r="D392" s="2"/>
    </row>
    <row r="393" spans="4:4" ht="14.4" x14ac:dyDescent="0.25">
      <c r="D393" s="2"/>
    </row>
    <row r="394" spans="4:4" ht="14.4" x14ac:dyDescent="0.25">
      <c r="D394" s="2"/>
    </row>
    <row r="395" spans="4:4" ht="14.4" x14ac:dyDescent="0.25">
      <c r="D395" s="2"/>
    </row>
    <row r="396" spans="4:4" ht="14.4" x14ac:dyDescent="0.25">
      <c r="D396" s="2"/>
    </row>
    <row r="397" spans="4:4" ht="14.4" x14ac:dyDescent="0.25">
      <c r="D397" s="2"/>
    </row>
    <row r="398" spans="4:4" ht="14.4" x14ac:dyDescent="0.25">
      <c r="D398" s="2"/>
    </row>
    <row r="399" spans="4:4" ht="14.4" x14ac:dyDescent="0.25">
      <c r="D399" s="2"/>
    </row>
    <row r="400" spans="4:4" ht="14.4" x14ac:dyDescent="0.25">
      <c r="D400" s="2"/>
    </row>
    <row r="401" spans="4:4" ht="14.4" x14ac:dyDescent="0.25">
      <c r="D401" s="2"/>
    </row>
    <row r="402" spans="4:4" ht="14.4" x14ac:dyDescent="0.25">
      <c r="D402" s="2"/>
    </row>
    <row r="403" spans="4:4" ht="14.4" x14ac:dyDescent="0.25">
      <c r="D403" s="2"/>
    </row>
    <row r="404" spans="4:4" ht="14.4" x14ac:dyDescent="0.25">
      <c r="D404" s="2"/>
    </row>
    <row r="405" spans="4:4" ht="14.4" x14ac:dyDescent="0.25">
      <c r="D405" s="2"/>
    </row>
    <row r="406" spans="4:4" ht="14.4" x14ac:dyDescent="0.25">
      <c r="D406" s="2"/>
    </row>
    <row r="407" spans="4:4" ht="14.4" x14ac:dyDescent="0.25">
      <c r="D407" s="2"/>
    </row>
    <row r="408" spans="4:4" ht="14.4" x14ac:dyDescent="0.25">
      <c r="D408" s="2"/>
    </row>
    <row r="409" spans="4:4" ht="14.4" x14ac:dyDescent="0.25">
      <c r="D409" s="2"/>
    </row>
    <row r="410" spans="4:4" ht="14.4" x14ac:dyDescent="0.25">
      <c r="D410" s="2"/>
    </row>
    <row r="411" spans="4:4" ht="14.4" x14ac:dyDescent="0.25">
      <c r="D411" s="2"/>
    </row>
    <row r="412" spans="4:4" ht="14.4" x14ac:dyDescent="0.25">
      <c r="D412" s="2"/>
    </row>
    <row r="413" spans="4:4" ht="14.4" x14ac:dyDescent="0.25">
      <c r="D413" s="2"/>
    </row>
    <row r="414" spans="4:4" ht="14.4" x14ac:dyDescent="0.25">
      <c r="D414" s="2"/>
    </row>
    <row r="415" spans="4:4" ht="14.4" x14ac:dyDescent="0.25">
      <c r="D415" s="2"/>
    </row>
    <row r="416" spans="4:4" ht="14.4" x14ac:dyDescent="0.25">
      <c r="D416" s="2"/>
    </row>
    <row r="417" spans="4:4" ht="14.4" x14ac:dyDescent="0.25">
      <c r="D417" s="2"/>
    </row>
    <row r="418" spans="4:4" ht="14.4" x14ac:dyDescent="0.25">
      <c r="D418" s="2"/>
    </row>
    <row r="419" spans="4:4" ht="14.4" x14ac:dyDescent="0.25">
      <c r="D419" s="2"/>
    </row>
    <row r="420" spans="4:4" ht="14.4" x14ac:dyDescent="0.25">
      <c r="D420" s="2"/>
    </row>
    <row r="421" spans="4:4" ht="14.4" x14ac:dyDescent="0.25">
      <c r="D421" s="2"/>
    </row>
    <row r="422" spans="4:4" ht="14.4" x14ac:dyDescent="0.25">
      <c r="D422" s="2"/>
    </row>
    <row r="423" spans="4:4" ht="14.4" x14ac:dyDescent="0.25">
      <c r="D423" s="2"/>
    </row>
    <row r="424" spans="4:4" ht="14.4" x14ac:dyDescent="0.25">
      <c r="D424" s="2"/>
    </row>
    <row r="425" spans="4:4" ht="14.4" x14ac:dyDescent="0.25">
      <c r="D425" s="2"/>
    </row>
    <row r="426" spans="4:4" ht="14.4" x14ac:dyDescent="0.25">
      <c r="D426" s="2"/>
    </row>
    <row r="427" spans="4:4" ht="14.4" x14ac:dyDescent="0.25">
      <c r="D427" s="2"/>
    </row>
    <row r="428" spans="4:4" ht="14.4" x14ac:dyDescent="0.25">
      <c r="D428" s="2"/>
    </row>
    <row r="429" spans="4:4" ht="14.4" x14ac:dyDescent="0.25">
      <c r="D429" s="2"/>
    </row>
    <row r="430" spans="4:4" ht="14.4" x14ac:dyDescent="0.25">
      <c r="D430" s="2"/>
    </row>
    <row r="431" spans="4:4" ht="14.4" x14ac:dyDescent="0.25">
      <c r="D431" s="2"/>
    </row>
    <row r="432" spans="4:4" ht="14.4" x14ac:dyDescent="0.25">
      <c r="D432" s="2"/>
    </row>
    <row r="433" spans="4:4" ht="14.4" x14ac:dyDescent="0.25">
      <c r="D433" s="2"/>
    </row>
    <row r="434" spans="4:4" ht="14.4" x14ac:dyDescent="0.25">
      <c r="D434" s="2"/>
    </row>
    <row r="435" spans="4:4" ht="14.4" x14ac:dyDescent="0.25">
      <c r="D435" s="2"/>
    </row>
    <row r="436" spans="4:4" ht="14.4" x14ac:dyDescent="0.25">
      <c r="D436" s="2"/>
    </row>
    <row r="437" spans="4:4" ht="14.4" x14ac:dyDescent="0.25">
      <c r="D437" s="2"/>
    </row>
    <row r="438" spans="4:4" ht="14.4" x14ac:dyDescent="0.25">
      <c r="D438" s="2"/>
    </row>
    <row r="439" spans="4:4" ht="14.4" x14ac:dyDescent="0.25">
      <c r="D439" s="2"/>
    </row>
    <row r="440" spans="4:4" ht="14.4" x14ac:dyDescent="0.25">
      <c r="D440" s="2"/>
    </row>
    <row r="441" spans="4:4" ht="14.4" x14ac:dyDescent="0.25">
      <c r="D441" s="2"/>
    </row>
    <row r="442" spans="4:4" ht="14.4" x14ac:dyDescent="0.25">
      <c r="D442" s="2"/>
    </row>
    <row r="443" spans="4:4" ht="14.4" x14ac:dyDescent="0.25">
      <c r="D443" s="2"/>
    </row>
    <row r="444" spans="4:4" ht="14.4" x14ac:dyDescent="0.25">
      <c r="D444" s="2"/>
    </row>
    <row r="445" spans="4:4" ht="14.4" x14ac:dyDescent="0.25">
      <c r="D445" s="2"/>
    </row>
    <row r="446" spans="4:4" ht="14.4" x14ac:dyDescent="0.25">
      <c r="D446" s="2"/>
    </row>
    <row r="447" spans="4:4" ht="14.4" x14ac:dyDescent="0.25">
      <c r="D447" s="2"/>
    </row>
    <row r="448" spans="4:4" ht="14.4" x14ac:dyDescent="0.25">
      <c r="D448" s="2"/>
    </row>
    <row r="449" spans="4:4" ht="14.4" x14ac:dyDescent="0.25">
      <c r="D449" s="2"/>
    </row>
    <row r="450" spans="4:4" ht="14.4" x14ac:dyDescent="0.25">
      <c r="D450" s="2"/>
    </row>
    <row r="451" spans="4:4" ht="14.4" x14ac:dyDescent="0.25">
      <c r="D451" s="2"/>
    </row>
    <row r="452" spans="4:4" ht="14.4" x14ac:dyDescent="0.25">
      <c r="D452" s="2"/>
    </row>
    <row r="453" spans="4:4" ht="14.4" x14ac:dyDescent="0.25">
      <c r="D453" s="2"/>
    </row>
    <row r="454" spans="4:4" ht="14.4" x14ac:dyDescent="0.25">
      <c r="D454" s="2"/>
    </row>
    <row r="455" spans="4:4" ht="14.4" x14ac:dyDescent="0.25">
      <c r="D455" s="2"/>
    </row>
    <row r="456" spans="4:4" ht="14.4" x14ac:dyDescent="0.25">
      <c r="D456" s="2"/>
    </row>
    <row r="457" spans="4:4" ht="14.4" x14ac:dyDescent="0.25">
      <c r="D457" s="2"/>
    </row>
    <row r="458" spans="4:4" ht="14.4" x14ac:dyDescent="0.25">
      <c r="D458" s="2"/>
    </row>
    <row r="459" spans="4:4" ht="14.4" x14ac:dyDescent="0.25">
      <c r="D459" s="2"/>
    </row>
    <row r="460" spans="4:4" ht="14.4" x14ac:dyDescent="0.25">
      <c r="D460" s="2"/>
    </row>
    <row r="461" spans="4:4" ht="14.4" x14ac:dyDescent="0.25">
      <c r="D461" s="2"/>
    </row>
    <row r="462" spans="4:4" ht="14.4" x14ac:dyDescent="0.25">
      <c r="D462" s="2"/>
    </row>
    <row r="463" spans="4:4" ht="14.4" x14ac:dyDescent="0.25">
      <c r="D463" s="2"/>
    </row>
    <row r="464" spans="4:4" ht="14.4" x14ac:dyDescent="0.25">
      <c r="D464" s="2"/>
    </row>
    <row r="465" spans="4:4" ht="14.4" x14ac:dyDescent="0.25">
      <c r="D465" s="2"/>
    </row>
    <row r="466" spans="4:4" ht="14.4" x14ac:dyDescent="0.25">
      <c r="D466" s="2"/>
    </row>
    <row r="467" spans="4:4" ht="14.4" x14ac:dyDescent="0.25">
      <c r="D467" s="2"/>
    </row>
    <row r="468" spans="4:4" ht="14.4" x14ac:dyDescent="0.25">
      <c r="D468" s="2"/>
    </row>
    <row r="469" spans="4:4" ht="14.4" x14ac:dyDescent="0.25">
      <c r="D469" s="2"/>
    </row>
    <row r="470" spans="4:4" ht="14.4" x14ac:dyDescent="0.25">
      <c r="D470" s="2"/>
    </row>
    <row r="471" spans="4:4" ht="14.4" x14ac:dyDescent="0.25">
      <c r="D471" s="2"/>
    </row>
    <row r="472" spans="4:4" ht="14.4" x14ac:dyDescent="0.25">
      <c r="D472" s="2"/>
    </row>
    <row r="473" spans="4:4" ht="14.4" x14ac:dyDescent="0.25">
      <c r="D473" s="2"/>
    </row>
    <row r="474" spans="4:4" ht="14.4" x14ac:dyDescent="0.25">
      <c r="D474" s="2"/>
    </row>
    <row r="475" spans="4:4" ht="14.4" x14ac:dyDescent="0.25">
      <c r="D475" s="2"/>
    </row>
    <row r="476" spans="4:4" ht="14.4" x14ac:dyDescent="0.25">
      <c r="D476" s="2"/>
    </row>
    <row r="477" spans="4:4" ht="14.4" x14ac:dyDescent="0.25">
      <c r="D477" s="2"/>
    </row>
    <row r="478" spans="4:4" ht="14.4" x14ac:dyDescent="0.25">
      <c r="D478" s="2"/>
    </row>
    <row r="479" spans="4:4" ht="14.4" x14ac:dyDescent="0.25">
      <c r="D479" s="2"/>
    </row>
    <row r="480" spans="4:4" ht="14.4" x14ac:dyDescent="0.25">
      <c r="D480" s="2"/>
    </row>
    <row r="481" spans="4:4" ht="14.4" x14ac:dyDescent="0.25">
      <c r="D481" s="2"/>
    </row>
    <row r="482" spans="4:4" ht="14.4" x14ac:dyDescent="0.25">
      <c r="D482" s="2"/>
    </row>
    <row r="483" spans="4:4" ht="14.4" x14ac:dyDescent="0.25">
      <c r="D483" s="2"/>
    </row>
    <row r="484" spans="4:4" ht="14.4" x14ac:dyDescent="0.25">
      <c r="D484" s="2"/>
    </row>
    <row r="485" spans="4:4" ht="14.4" x14ac:dyDescent="0.25">
      <c r="D485" s="2"/>
    </row>
    <row r="486" spans="4:4" ht="14.4" x14ac:dyDescent="0.25">
      <c r="D486" s="2"/>
    </row>
    <row r="487" spans="4:4" ht="14.4" x14ac:dyDescent="0.25">
      <c r="D487" s="2"/>
    </row>
    <row r="488" spans="4:4" ht="14.4" x14ac:dyDescent="0.25">
      <c r="D488" s="2"/>
    </row>
    <row r="489" spans="4:4" ht="14.4" x14ac:dyDescent="0.25">
      <c r="D489" s="2"/>
    </row>
    <row r="490" spans="4:4" ht="14.4" x14ac:dyDescent="0.25">
      <c r="D490" s="2"/>
    </row>
    <row r="491" spans="4:4" ht="14.4" x14ac:dyDescent="0.25">
      <c r="D491" s="2"/>
    </row>
    <row r="492" spans="4:4" ht="14.4" x14ac:dyDescent="0.25">
      <c r="D492" s="2"/>
    </row>
    <row r="493" spans="4:4" ht="14.4" x14ac:dyDescent="0.25">
      <c r="D493" s="2"/>
    </row>
    <row r="494" spans="4:4" ht="14.4" x14ac:dyDescent="0.25">
      <c r="D494" s="2"/>
    </row>
    <row r="495" spans="4:4" ht="14.4" x14ac:dyDescent="0.25">
      <c r="D495" s="2"/>
    </row>
    <row r="496" spans="4:4" ht="14.4" x14ac:dyDescent="0.25">
      <c r="D496" s="2"/>
    </row>
    <row r="497" spans="4:4" ht="14.4" x14ac:dyDescent="0.25">
      <c r="D497" s="2"/>
    </row>
    <row r="498" spans="4:4" ht="14.4" x14ac:dyDescent="0.25">
      <c r="D498" s="2"/>
    </row>
    <row r="499" spans="4:4" ht="14.4" x14ac:dyDescent="0.25">
      <c r="D499" s="2"/>
    </row>
    <row r="500" spans="4:4" ht="14.4" x14ac:dyDescent="0.25">
      <c r="D500" s="2"/>
    </row>
    <row r="501" spans="4:4" ht="14.4" x14ac:dyDescent="0.25">
      <c r="D501" s="2"/>
    </row>
    <row r="502" spans="4:4" ht="14.4" x14ac:dyDescent="0.25">
      <c r="D502" s="2"/>
    </row>
    <row r="503" spans="4:4" ht="14.4" x14ac:dyDescent="0.25">
      <c r="D503" s="2"/>
    </row>
    <row r="504" spans="4:4" ht="14.4" x14ac:dyDescent="0.25">
      <c r="D504" s="2"/>
    </row>
    <row r="505" spans="4:4" ht="14.4" x14ac:dyDescent="0.25">
      <c r="D505" s="2"/>
    </row>
    <row r="506" spans="4:4" ht="14.4" x14ac:dyDescent="0.25">
      <c r="D506" s="2"/>
    </row>
    <row r="507" spans="4:4" ht="14.4" x14ac:dyDescent="0.25">
      <c r="D507" s="2"/>
    </row>
    <row r="508" spans="4:4" ht="14.4" x14ac:dyDescent="0.25">
      <c r="D508" s="2"/>
    </row>
    <row r="509" spans="4:4" ht="14.4" x14ac:dyDescent="0.25">
      <c r="D509" s="2"/>
    </row>
    <row r="510" spans="4:4" ht="14.4" x14ac:dyDescent="0.25">
      <c r="D510" s="2"/>
    </row>
    <row r="511" spans="4:4" ht="14.4" x14ac:dyDescent="0.25">
      <c r="D511" s="2"/>
    </row>
    <row r="512" spans="4:4" ht="14.4" x14ac:dyDescent="0.25">
      <c r="D512" s="2"/>
    </row>
    <row r="513" spans="4:4" ht="14.4" x14ac:dyDescent="0.25">
      <c r="D513" s="2"/>
    </row>
    <row r="514" spans="4:4" ht="14.4" x14ac:dyDescent="0.25">
      <c r="D514" s="2"/>
    </row>
    <row r="515" spans="4:4" ht="14.4" x14ac:dyDescent="0.25">
      <c r="D515" s="2"/>
    </row>
    <row r="516" spans="4:4" ht="14.4" x14ac:dyDescent="0.25">
      <c r="D516" s="2"/>
    </row>
    <row r="517" spans="4:4" ht="14.4" x14ac:dyDescent="0.25">
      <c r="D517" s="2"/>
    </row>
    <row r="518" spans="4:4" ht="14.4" x14ac:dyDescent="0.25">
      <c r="D518" s="2"/>
    </row>
    <row r="519" spans="4:4" ht="14.4" x14ac:dyDescent="0.25">
      <c r="D519" s="2"/>
    </row>
    <row r="520" spans="4:4" ht="14.4" x14ac:dyDescent="0.25">
      <c r="D520" s="2"/>
    </row>
    <row r="521" spans="4:4" ht="14.4" x14ac:dyDescent="0.25">
      <c r="D521" s="2"/>
    </row>
    <row r="522" spans="4:4" ht="14.4" x14ac:dyDescent="0.25">
      <c r="D522" s="2"/>
    </row>
    <row r="523" spans="4:4" ht="14.4" x14ac:dyDescent="0.25">
      <c r="D523" s="2"/>
    </row>
    <row r="524" spans="4:4" ht="14.4" x14ac:dyDescent="0.25">
      <c r="D524" s="2"/>
    </row>
    <row r="525" spans="4:4" ht="14.4" x14ac:dyDescent="0.25">
      <c r="D525" s="2"/>
    </row>
    <row r="526" spans="4:4" ht="14.4" x14ac:dyDescent="0.25">
      <c r="D526" s="2"/>
    </row>
    <row r="527" spans="4:4" ht="14.4" x14ac:dyDescent="0.25">
      <c r="D527" s="2"/>
    </row>
    <row r="528" spans="4:4" ht="14.4" x14ac:dyDescent="0.25">
      <c r="D528" s="2"/>
    </row>
    <row r="529" spans="4:4" ht="14.4" x14ac:dyDescent="0.25">
      <c r="D529" s="2"/>
    </row>
    <row r="530" spans="4:4" ht="14.4" x14ac:dyDescent="0.25">
      <c r="D530" s="2"/>
    </row>
    <row r="531" spans="4:4" ht="14.4" x14ac:dyDescent="0.25">
      <c r="D531" s="2"/>
    </row>
    <row r="532" spans="4:4" ht="14.4" x14ac:dyDescent="0.25">
      <c r="D532" s="2"/>
    </row>
    <row r="533" spans="4:4" ht="14.4" x14ac:dyDescent="0.25">
      <c r="D533" s="2"/>
    </row>
    <row r="534" spans="4:4" ht="14.4" x14ac:dyDescent="0.25">
      <c r="D534" s="2"/>
    </row>
    <row r="535" spans="4:4" ht="14.4" x14ac:dyDescent="0.25">
      <c r="D535" s="2"/>
    </row>
    <row r="536" spans="4:4" ht="14.4" x14ac:dyDescent="0.25">
      <c r="D536" s="2"/>
    </row>
    <row r="537" spans="4:4" ht="14.4" x14ac:dyDescent="0.25">
      <c r="D537" s="2"/>
    </row>
    <row r="538" spans="4:4" ht="14.4" x14ac:dyDescent="0.25">
      <c r="D538" s="2"/>
    </row>
    <row r="539" spans="4:4" ht="14.4" x14ac:dyDescent="0.25">
      <c r="D539" s="2"/>
    </row>
    <row r="540" spans="4:4" ht="14.4" x14ac:dyDescent="0.25">
      <c r="D540" s="2"/>
    </row>
    <row r="541" spans="4:4" ht="14.4" x14ac:dyDescent="0.25">
      <c r="D541" s="2"/>
    </row>
    <row r="542" spans="4:4" ht="14.4" x14ac:dyDescent="0.25">
      <c r="D542" s="2"/>
    </row>
    <row r="543" spans="4:4" ht="14.4" x14ac:dyDescent="0.25">
      <c r="D543" s="2"/>
    </row>
    <row r="544" spans="4:4" ht="14.4" x14ac:dyDescent="0.25">
      <c r="D544" s="2"/>
    </row>
    <row r="545" spans="4:4" ht="14.4" x14ac:dyDescent="0.25">
      <c r="D545" s="2"/>
    </row>
    <row r="546" spans="4:4" ht="14.4" x14ac:dyDescent="0.25">
      <c r="D546" s="2"/>
    </row>
    <row r="547" spans="4:4" ht="14.4" x14ac:dyDescent="0.25">
      <c r="D547" s="2"/>
    </row>
    <row r="548" spans="4:4" ht="14.4" x14ac:dyDescent="0.25">
      <c r="D548" s="2"/>
    </row>
    <row r="549" spans="4:4" ht="14.4" x14ac:dyDescent="0.25">
      <c r="D549" s="2"/>
    </row>
    <row r="550" spans="4:4" ht="14.4" x14ac:dyDescent="0.25">
      <c r="D550" s="2"/>
    </row>
    <row r="551" spans="4:4" ht="14.4" x14ac:dyDescent="0.25">
      <c r="D551" s="2"/>
    </row>
    <row r="552" spans="4:4" ht="14.4" x14ac:dyDescent="0.25">
      <c r="D552" s="2"/>
    </row>
    <row r="553" spans="4:4" ht="14.4" x14ac:dyDescent="0.25">
      <c r="D553" s="2"/>
    </row>
    <row r="554" spans="4:4" ht="14.4" x14ac:dyDescent="0.25">
      <c r="D554" s="2"/>
    </row>
    <row r="555" spans="4:4" ht="14.4" x14ac:dyDescent="0.25">
      <c r="D555" s="2"/>
    </row>
    <row r="556" spans="4:4" ht="14.4" x14ac:dyDescent="0.25">
      <c r="D556" s="2"/>
    </row>
    <row r="557" spans="4:4" ht="14.4" x14ac:dyDescent="0.25">
      <c r="D557" s="2"/>
    </row>
    <row r="558" spans="4:4" ht="14.4" x14ac:dyDescent="0.25">
      <c r="D558" s="2"/>
    </row>
    <row r="559" spans="4:4" ht="14.4" x14ac:dyDescent="0.25">
      <c r="D559" s="2"/>
    </row>
    <row r="560" spans="4:4" ht="14.4" x14ac:dyDescent="0.25">
      <c r="D560" s="2"/>
    </row>
    <row r="561" spans="4:4" ht="14.4" x14ac:dyDescent="0.25">
      <c r="D561" s="2"/>
    </row>
    <row r="562" spans="4:4" ht="14.4" x14ac:dyDescent="0.25">
      <c r="D562" s="2"/>
    </row>
    <row r="563" spans="4:4" ht="14.4" x14ac:dyDescent="0.25">
      <c r="D563" s="2"/>
    </row>
    <row r="564" spans="4:4" ht="14.4" x14ac:dyDescent="0.25">
      <c r="D564" s="2"/>
    </row>
    <row r="565" spans="4:4" ht="14.4" x14ac:dyDescent="0.25">
      <c r="D565" s="2"/>
    </row>
    <row r="566" spans="4:4" ht="14.4" x14ac:dyDescent="0.25">
      <c r="D566" s="2"/>
    </row>
    <row r="567" spans="4:4" ht="14.4" x14ac:dyDescent="0.25">
      <c r="D567" s="2"/>
    </row>
    <row r="568" spans="4:4" ht="14.4" x14ac:dyDescent="0.25">
      <c r="D568" s="2"/>
    </row>
    <row r="569" spans="4:4" ht="14.4" x14ac:dyDescent="0.25">
      <c r="D569" s="2"/>
    </row>
    <row r="570" spans="4:4" ht="14.4" x14ac:dyDescent="0.25">
      <c r="D570" s="2"/>
    </row>
    <row r="571" spans="4:4" ht="14.4" x14ac:dyDescent="0.25">
      <c r="D571" s="2"/>
    </row>
    <row r="572" spans="4:4" ht="14.4" x14ac:dyDescent="0.25">
      <c r="D572" s="2"/>
    </row>
    <row r="573" spans="4:4" ht="14.4" x14ac:dyDescent="0.25">
      <c r="D573" s="2"/>
    </row>
    <row r="574" spans="4:4" ht="14.4" x14ac:dyDescent="0.25">
      <c r="D574" s="2"/>
    </row>
    <row r="575" spans="4:4" ht="14.4" x14ac:dyDescent="0.25">
      <c r="D575" s="2"/>
    </row>
    <row r="576" spans="4:4" ht="14.4" x14ac:dyDescent="0.25">
      <c r="D576" s="2"/>
    </row>
    <row r="577" spans="4:4" ht="14.4" x14ac:dyDescent="0.25">
      <c r="D577" s="2"/>
    </row>
    <row r="578" spans="4:4" ht="14.4" x14ac:dyDescent="0.25">
      <c r="D578" s="2"/>
    </row>
    <row r="579" spans="4:4" ht="14.4" x14ac:dyDescent="0.25">
      <c r="D579" s="2"/>
    </row>
    <row r="580" spans="4:4" ht="14.4" x14ac:dyDescent="0.25">
      <c r="D580" s="2"/>
    </row>
    <row r="581" spans="4:4" ht="14.4" x14ac:dyDescent="0.25">
      <c r="D581" s="2"/>
    </row>
    <row r="582" spans="4:4" ht="14.4" x14ac:dyDescent="0.25">
      <c r="D582" s="2"/>
    </row>
    <row r="583" spans="4:4" ht="14.4" x14ac:dyDescent="0.25">
      <c r="D583" s="2"/>
    </row>
    <row r="584" spans="4:4" ht="14.4" x14ac:dyDescent="0.25">
      <c r="D584" s="2"/>
    </row>
    <row r="585" spans="4:4" ht="14.4" x14ac:dyDescent="0.25">
      <c r="D585" s="2"/>
    </row>
    <row r="586" spans="4:4" ht="14.4" x14ac:dyDescent="0.25">
      <c r="D586" s="2"/>
    </row>
    <row r="587" spans="4:4" ht="14.4" x14ac:dyDescent="0.25">
      <c r="D587" s="2"/>
    </row>
    <row r="588" spans="4:4" ht="14.4" x14ac:dyDescent="0.25">
      <c r="D588" s="2"/>
    </row>
    <row r="589" spans="4:4" ht="14.4" x14ac:dyDescent="0.25">
      <c r="D589" s="2"/>
    </row>
    <row r="590" spans="4:4" ht="14.4" x14ac:dyDescent="0.25">
      <c r="D590" s="2"/>
    </row>
    <row r="591" spans="4:4" ht="14.4" x14ac:dyDescent="0.25">
      <c r="D591" s="2"/>
    </row>
    <row r="592" spans="4:4" ht="14.4" x14ac:dyDescent="0.25">
      <c r="D592" s="2"/>
    </row>
    <row r="593" spans="4:4" ht="14.4" x14ac:dyDescent="0.25">
      <c r="D593" s="2"/>
    </row>
    <row r="594" spans="4:4" ht="14.4" x14ac:dyDescent="0.25">
      <c r="D594" s="2"/>
    </row>
    <row r="595" spans="4:4" ht="14.4" x14ac:dyDescent="0.25">
      <c r="D595" s="2"/>
    </row>
    <row r="596" spans="4:4" ht="14.4" x14ac:dyDescent="0.25">
      <c r="D596" s="2"/>
    </row>
    <row r="597" spans="4:4" ht="14.4" x14ac:dyDescent="0.25">
      <c r="D597" s="2"/>
    </row>
    <row r="598" spans="4:4" ht="14.4" x14ac:dyDescent="0.25">
      <c r="D598" s="2"/>
    </row>
    <row r="599" spans="4:4" ht="14.4" x14ac:dyDescent="0.25">
      <c r="D599" s="2"/>
    </row>
    <row r="600" spans="4:4" ht="14.4" x14ac:dyDescent="0.25">
      <c r="D600" s="2"/>
    </row>
    <row r="601" spans="4:4" ht="14.4" x14ac:dyDescent="0.25">
      <c r="D601" s="2"/>
    </row>
    <row r="602" spans="4:4" ht="14.4" x14ac:dyDescent="0.25">
      <c r="D602" s="2"/>
    </row>
    <row r="603" spans="4:4" ht="14.4" x14ac:dyDescent="0.25">
      <c r="D603" s="2"/>
    </row>
    <row r="604" spans="4:4" ht="14.4" x14ac:dyDescent="0.25">
      <c r="D604" s="2"/>
    </row>
    <row r="605" spans="4:4" ht="14.4" x14ac:dyDescent="0.25">
      <c r="D605" s="2"/>
    </row>
    <row r="606" spans="4:4" ht="14.4" x14ac:dyDescent="0.25">
      <c r="D606" s="2"/>
    </row>
    <row r="607" spans="4:4" ht="14.4" x14ac:dyDescent="0.25">
      <c r="D607" s="2"/>
    </row>
    <row r="608" spans="4:4" ht="14.4" x14ac:dyDescent="0.25">
      <c r="D608" s="2"/>
    </row>
    <row r="609" spans="4:4" ht="14.4" x14ac:dyDescent="0.25">
      <c r="D609" s="2"/>
    </row>
    <row r="610" spans="4:4" ht="14.4" x14ac:dyDescent="0.25">
      <c r="D610" s="2"/>
    </row>
    <row r="611" spans="4:4" ht="14.4" x14ac:dyDescent="0.25">
      <c r="D611" s="2"/>
    </row>
    <row r="612" spans="4:4" ht="14.4" x14ac:dyDescent="0.25">
      <c r="D612" s="2"/>
    </row>
    <row r="613" spans="4:4" ht="14.4" x14ac:dyDescent="0.25">
      <c r="D613" s="2"/>
    </row>
    <row r="614" spans="4:4" ht="14.4" x14ac:dyDescent="0.25">
      <c r="D614" s="2"/>
    </row>
    <row r="615" spans="4:4" ht="14.4" x14ac:dyDescent="0.25">
      <c r="D615" s="2"/>
    </row>
    <row r="616" spans="4:4" ht="14.4" x14ac:dyDescent="0.25">
      <c r="D616" s="2"/>
    </row>
    <row r="617" spans="4:4" ht="14.4" x14ac:dyDescent="0.25">
      <c r="D617" s="2"/>
    </row>
    <row r="618" spans="4:4" ht="14.4" x14ac:dyDescent="0.25">
      <c r="D618" s="2"/>
    </row>
    <row r="619" spans="4:4" ht="14.4" x14ac:dyDescent="0.25">
      <c r="D619" s="2"/>
    </row>
    <row r="620" spans="4:4" ht="14.4" x14ac:dyDescent="0.25">
      <c r="D620" s="2"/>
    </row>
    <row r="621" spans="4:4" ht="14.4" x14ac:dyDescent="0.25">
      <c r="D621" s="2"/>
    </row>
    <row r="622" spans="4:4" ht="14.4" x14ac:dyDescent="0.25">
      <c r="D622" s="2"/>
    </row>
    <row r="623" spans="4:4" ht="14.4" x14ac:dyDescent="0.25">
      <c r="D623" s="2"/>
    </row>
    <row r="624" spans="4:4" ht="14.4" x14ac:dyDescent="0.25">
      <c r="D624" s="2"/>
    </row>
    <row r="625" spans="4:4" ht="14.4" x14ac:dyDescent="0.25">
      <c r="D625" s="2"/>
    </row>
    <row r="626" spans="4:4" ht="14.4" x14ac:dyDescent="0.25">
      <c r="D626" s="2"/>
    </row>
    <row r="627" spans="4:4" ht="14.4" x14ac:dyDescent="0.25">
      <c r="D627" s="2"/>
    </row>
    <row r="628" spans="4:4" ht="14.4" x14ac:dyDescent="0.25">
      <c r="D628" s="2"/>
    </row>
    <row r="629" spans="4:4" ht="14.4" x14ac:dyDescent="0.25">
      <c r="D629" s="2"/>
    </row>
    <row r="630" spans="4:4" ht="14.4" x14ac:dyDescent="0.25">
      <c r="D630" s="2"/>
    </row>
    <row r="631" spans="4:4" ht="14.4" x14ac:dyDescent="0.25">
      <c r="D631" s="2"/>
    </row>
    <row r="632" spans="4:4" ht="14.4" x14ac:dyDescent="0.25">
      <c r="D632" s="2"/>
    </row>
    <row r="633" spans="4:4" ht="14.4" x14ac:dyDescent="0.25">
      <c r="D633" s="2"/>
    </row>
    <row r="634" spans="4:4" ht="14.4" x14ac:dyDescent="0.25">
      <c r="D634" s="2"/>
    </row>
    <row r="635" spans="4:4" ht="14.4" x14ac:dyDescent="0.25">
      <c r="D635" s="2"/>
    </row>
    <row r="636" spans="4:4" ht="14.4" x14ac:dyDescent="0.25">
      <c r="D636" s="2"/>
    </row>
    <row r="637" spans="4:4" ht="14.4" x14ac:dyDescent="0.25">
      <c r="D637" s="2"/>
    </row>
    <row r="638" spans="4:4" ht="14.4" x14ac:dyDescent="0.25">
      <c r="D638" s="2"/>
    </row>
    <row r="639" spans="4:4" ht="14.4" x14ac:dyDescent="0.25">
      <c r="D639" s="2"/>
    </row>
    <row r="640" spans="4:4" ht="14.4" x14ac:dyDescent="0.25">
      <c r="D640" s="2"/>
    </row>
    <row r="641" spans="4:4" ht="14.4" x14ac:dyDescent="0.25">
      <c r="D641" s="2"/>
    </row>
    <row r="642" spans="4:4" ht="14.4" x14ac:dyDescent="0.25">
      <c r="D642" s="2"/>
    </row>
    <row r="643" spans="4:4" ht="14.4" x14ac:dyDescent="0.25">
      <c r="D643" s="2"/>
    </row>
    <row r="644" spans="4:4" ht="14.4" x14ac:dyDescent="0.25">
      <c r="D644" s="2"/>
    </row>
    <row r="645" spans="4:4" ht="14.4" x14ac:dyDescent="0.25">
      <c r="D645" s="2"/>
    </row>
    <row r="646" spans="4:4" ht="14.4" x14ac:dyDescent="0.25">
      <c r="D646" s="2"/>
    </row>
    <row r="647" spans="4:4" ht="14.4" x14ac:dyDescent="0.25">
      <c r="D647" s="2"/>
    </row>
    <row r="648" spans="4:4" ht="14.4" x14ac:dyDescent="0.25">
      <c r="D648" s="2"/>
    </row>
    <row r="649" spans="4:4" ht="14.4" x14ac:dyDescent="0.25">
      <c r="D649" s="2"/>
    </row>
    <row r="650" spans="4:4" ht="14.4" x14ac:dyDescent="0.25">
      <c r="D650" s="2"/>
    </row>
    <row r="651" spans="4:4" ht="14.4" x14ac:dyDescent="0.25">
      <c r="D651" s="2"/>
    </row>
    <row r="652" spans="4:4" ht="14.4" x14ac:dyDescent="0.25">
      <c r="D652" s="2"/>
    </row>
    <row r="653" spans="4:4" ht="14.4" x14ac:dyDescent="0.25">
      <c r="D653" s="2"/>
    </row>
    <row r="654" spans="4:4" ht="14.4" x14ac:dyDescent="0.25">
      <c r="D654" s="2"/>
    </row>
    <row r="655" spans="4:4" ht="14.4" x14ac:dyDescent="0.25">
      <c r="D655" s="2"/>
    </row>
    <row r="656" spans="4:4" ht="14.4" x14ac:dyDescent="0.25">
      <c r="D656" s="2"/>
    </row>
    <row r="657" spans="4:4" ht="14.4" x14ac:dyDescent="0.25">
      <c r="D657" s="2"/>
    </row>
    <row r="658" spans="4:4" ht="14.4" x14ac:dyDescent="0.25">
      <c r="D658" s="2"/>
    </row>
    <row r="659" spans="4:4" ht="14.4" x14ac:dyDescent="0.25">
      <c r="D659" s="2"/>
    </row>
    <row r="660" spans="4:4" ht="14.4" x14ac:dyDescent="0.25">
      <c r="D660" s="2"/>
    </row>
    <row r="661" spans="4:4" ht="14.4" x14ac:dyDescent="0.25">
      <c r="D661" s="2"/>
    </row>
    <row r="662" spans="4:4" ht="14.4" x14ac:dyDescent="0.25">
      <c r="D662" s="2"/>
    </row>
    <row r="663" spans="4:4" ht="14.4" x14ac:dyDescent="0.25">
      <c r="D663" s="2"/>
    </row>
    <row r="664" spans="4:4" ht="14.4" x14ac:dyDescent="0.25">
      <c r="D664" s="2"/>
    </row>
    <row r="665" spans="4:4" ht="14.4" x14ac:dyDescent="0.25">
      <c r="D665" s="2"/>
    </row>
    <row r="666" spans="4:4" ht="14.4" x14ac:dyDescent="0.25">
      <c r="D666" s="2"/>
    </row>
    <row r="667" spans="4:4" ht="14.4" x14ac:dyDescent="0.25">
      <c r="D667" s="2"/>
    </row>
    <row r="668" spans="4:4" ht="14.4" x14ac:dyDescent="0.25">
      <c r="D668" s="2"/>
    </row>
    <row r="669" spans="4:4" ht="14.4" x14ac:dyDescent="0.25">
      <c r="D669" s="2"/>
    </row>
    <row r="670" spans="4:4" ht="14.4" x14ac:dyDescent="0.25">
      <c r="D670" s="2"/>
    </row>
    <row r="671" spans="4:4" ht="14.4" x14ac:dyDescent="0.25">
      <c r="D671" s="2"/>
    </row>
    <row r="672" spans="4:4" ht="14.4" x14ac:dyDescent="0.25">
      <c r="D672" s="2"/>
    </row>
    <row r="673" spans="4:4" ht="14.4" x14ac:dyDescent="0.25">
      <c r="D673" s="2"/>
    </row>
    <row r="674" spans="4:4" ht="14.4" x14ac:dyDescent="0.25">
      <c r="D674" s="2"/>
    </row>
    <row r="675" spans="4:4" ht="14.4" x14ac:dyDescent="0.25">
      <c r="D675" s="2"/>
    </row>
    <row r="676" spans="4:4" ht="14.4" x14ac:dyDescent="0.25">
      <c r="D676" s="2"/>
    </row>
    <row r="677" spans="4:4" ht="14.4" x14ac:dyDescent="0.25">
      <c r="D677" s="2"/>
    </row>
    <row r="678" spans="4:4" ht="14.4" x14ac:dyDescent="0.25">
      <c r="D678" s="2"/>
    </row>
    <row r="679" spans="4:4" ht="14.4" x14ac:dyDescent="0.25">
      <c r="D679" s="2"/>
    </row>
    <row r="680" spans="4:4" ht="14.4" x14ac:dyDescent="0.25">
      <c r="D680" s="2"/>
    </row>
    <row r="681" spans="4:4" ht="14.4" x14ac:dyDescent="0.25">
      <c r="D681" s="2"/>
    </row>
    <row r="682" spans="4:4" ht="14.4" x14ac:dyDescent="0.25">
      <c r="D682" s="2"/>
    </row>
    <row r="683" spans="4:4" ht="14.4" x14ac:dyDescent="0.25">
      <c r="D683" s="2"/>
    </row>
    <row r="684" spans="4:4" ht="14.4" x14ac:dyDescent="0.25">
      <c r="D684" s="2"/>
    </row>
    <row r="685" spans="4:4" ht="14.4" x14ac:dyDescent="0.25">
      <c r="D685" s="2"/>
    </row>
    <row r="686" spans="4:4" ht="14.4" x14ac:dyDescent="0.25">
      <c r="D686" s="2"/>
    </row>
    <row r="687" spans="4:4" ht="14.4" x14ac:dyDescent="0.25">
      <c r="D687" s="2"/>
    </row>
    <row r="688" spans="4:4" ht="14.4" x14ac:dyDescent="0.25">
      <c r="D688" s="2"/>
    </row>
    <row r="689" spans="4:4" ht="14.4" x14ac:dyDescent="0.25">
      <c r="D689" s="2"/>
    </row>
    <row r="690" spans="4:4" ht="14.4" x14ac:dyDescent="0.25">
      <c r="D690" s="2"/>
    </row>
    <row r="691" spans="4:4" ht="14.4" x14ac:dyDescent="0.25">
      <c r="D691" s="2"/>
    </row>
    <row r="692" spans="4:4" ht="14.4" x14ac:dyDescent="0.25">
      <c r="D692" s="2"/>
    </row>
    <row r="693" spans="4:4" ht="14.4" x14ac:dyDescent="0.25">
      <c r="D693" s="2"/>
    </row>
    <row r="694" spans="4:4" ht="14.4" x14ac:dyDescent="0.25">
      <c r="D694" s="2"/>
    </row>
    <row r="695" spans="4:4" ht="14.4" x14ac:dyDescent="0.25">
      <c r="D695" s="2"/>
    </row>
    <row r="696" spans="4:4" ht="14.4" x14ac:dyDescent="0.25">
      <c r="D696" s="2"/>
    </row>
    <row r="697" spans="4:4" ht="14.4" x14ac:dyDescent="0.25">
      <c r="D697" s="2"/>
    </row>
    <row r="698" spans="4:4" ht="14.4" x14ac:dyDescent="0.25">
      <c r="D698" s="2"/>
    </row>
    <row r="699" spans="4:4" ht="14.4" x14ac:dyDescent="0.25">
      <c r="D699" s="2"/>
    </row>
    <row r="700" spans="4:4" ht="14.4" x14ac:dyDescent="0.25">
      <c r="D700" s="2"/>
    </row>
    <row r="701" spans="4:4" ht="14.4" x14ac:dyDescent="0.25">
      <c r="D701" s="2"/>
    </row>
    <row r="702" spans="4:4" ht="14.4" x14ac:dyDescent="0.25">
      <c r="D702" s="2"/>
    </row>
    <row r="703" spans="4:4" ht="14.4" x14ac:dyDescent="0.25">
      <c r="D703" s="2"/>
    </row>
    <row r="704" spans="4:4" ht="14.4" x14ac:dyDescent="0.25">
      <c r="D704" s="2"/>
    </row>
    <row r="705" spans="4:4" ht="14.4" x14ac:dyDescent="0.25">
      <c r="D705" s="2"/>
    </row>
    <row r="706" spans="4:4" ht="14.4" x14ac:dyDescent="0.25">
      <c r="D706" s="2"/>
    </row>
    <row r="707" spans="4:4" ht="14.4" x14ac:dyDescent="0.25">
      <c r="D707" s="2"/>
    </row>
    <row r="708" spans="4:4" ht="14.4" x14ac:dyDescent="0.25">
      <c r="D708" s="2"/>
    </row>
    <row r="709" spans="4:4" ht="14.4" x14ac:dyDescent="0.25">
      <c r="D709" s="2"/>
    </row>
    <row r="710" spans="4:4" ht="14.4" x14ac:dyDescent="0.25">
      <c r="D710" s="2"/>
    </row>
    <row r="711" spans="4:4" ht="14.4" x14ac:dyDescent="0.25">
      <c r="D711" s="2"/>
    </row>
    <row r="712" spans="4:4" ht="14.4" x14ac:dyDescent="0.25">
      <c r="D712" s="2"/>
    </row>
    <row r="713" spans="4:4" ht="14.4" x14ac:dyDescent="0.25">
      <c r="D713" s="2"/>
    </row>
    <row r="714" spans="4:4" ht="14.4" x14ac:dyDescent="0.25">
      <c r="D714" s="2"/>
    </row>
    <row r="715" spans="4:4" ht="14.4" x14ac:dyDescent="0.25">
      <c r="D715" s="2"/>
    </row>
    <row r="716" spans="4:4" ht="14.4" x14ac:dyDescent="0.25">
      <c r="D716" s="2"/>
    </row>
    <row r="717" spans="4:4" ht="14.4" x14ac:dyDescent="0.25">
      <c r="D717" s="2"/>
    </row>
    <row r="718" spans="4:4" ht="14.4" x14ac:dyDescent="0.25">
      <c r="D718" s="2"/>
    </row>
    <row r="719" spans="4:4" ht="14.4" x14ac:dyDescent="0.25">
      <c r="D719" s="2"/>
    </row>
    <row r="720" spans="4:4" ht="14.4" x14ac:dyDescent="0.25">
      <c r="D720" s="2"/>
    </row>
    <row r="721" spans="4:4" ht="14.4" x14ac:dyDescent="0.25">
      <c r="D721" s="2"/>
    </row>
    <row r="722" spans="4:4" ht="14.4" x14ac:dyDescent="0.25">
      <c r="D722" s="2"/>
    </row>
    <row r="723" spans="4:4" ht="14.4" x14ac:dyDescent="0.25">
      <c r="D723" s="2"/>
    </row>
    <row r="724" spans="4:4" ht="14.4" x14ac:dyDescent="0.25">
      <c r="D724" s="2"/>
    </row>
    <row r="725" spans="4:4" ht="14.4" x14ac:dyDescent="0.25">
      <c r="D725" s="2"/>
    </row>
    <row r="726" spans="4:4" ht="14.4" x14ac:dyDescent="0.25">
      <c r="D726" s="2"/>
    </row>
    <row r="727" spans="4:4" ht="14.4" x14ac:dyDescent="0.25">
      <c r="D727" s="2"/>
    </row>
    <row r="728" spans="4:4" ht="14.4" x14ac:dyDescent="0.25">
      <c r="D728" s="2"/>
    </row>
    <row r="729" spans="4:4" ht="14.4" x14ac:dyDescent="0.25">
      <c r="D729" s="2"/>
    </row>
    <row r="730" spans="4:4" ht="14.4" x14ac:dyDescent="0.25">
      <c r="D730" s="2"/>
    </row>
    <row r="731" spans="4:4" ht="14.4" x14ac:dyDescent="0.25">
      <c r="D731" s="2"/>
    </row>
    <row r="732" spans="4:4" ht="14.4" x14ac:dyDescent="0.25">
      <c r="D732" s="2"/>
    </row>
    <row r="733" spans="4:4" ht="14.4" x14ac:dyDescent="0.25">
      <c r="D733" s="2"/>
    </row>
    <row r="734" spans="4:4" ht="14.4" x14ac:dyDescent="0.25">
      <c r="D734" s="2"/>
    </row>
    <row r="735" spans="4:4" ht="14.4" x14ac:dyDescent="0.25">
      <c r="D735" s="2"/>
    </row>
    <row r="736" spans="4:4" ht="14.4" x14ac:dyDescent="0.25">
      <c r="D736" s="2"/>
    </row>
    <row r="737" spans="4:4" ht="14.4" x14ac:dyDescent="0.25">
      <c r="D737" s="2"/>
    </row>
    <row r="738" spans="4:4" ht="14.4" x14ac:dyDescent="0.25">
      <c r="D738" s="2"/>
    </row>
    <row r="739" spans="4:4" ht="14.4" x14ac:dyDescent="0.25">
      <c r="D739" s="2"/>
    </row>
    <row r="740" spans="4:4" ht="14.4" x14ac:dyDescent="0.25">
      <c r="D740" s="2"/>
    </row>
    <row r="741" spans="4:4" ht="14.4" x14ac:dyDescent="0.25">
      <c r="D741" s="2"/>
    </row>
    <row r="742" spans="4:4" ht="14.4" x14ac:dyDescent="0.25">
      <c r="D742" s="2"/>
    </row>
    <row r="743" spans="4:4" ht="14.4" x14ac:dyDescent="0.25">
      <c r="D743" s="2"/>
    </row>
    <row r="744" spans="4:4" ht="14.4" x14ac:dyDescent="0.25">
      <c r="D744" s="2"/>
    </row>
    <row r="745" spans="4:4" ht="14.4" x14ac:dyDescent="0.25">
      <c r="D745" s="2"/>
    </row>
    <row r="746" spans="4:4" ht="14.4" x14ac:dyDescent="0.25">
      <c r="D746" s="2"/>
    </row>
    <row r="747" spans="4:4" ht="14.4" x14ac:dyDescent="0.25">
      <c r="D747" s="2"/>
    </row>
    <row r="748" spans="4:4" ht="14.4" x14ac:dyDescent="0.25">
      <c r="D748" s="2"/>
    </row>
    <row r="749" spans="4:4" ht="14.4" x14ac:dyDescent="0.25">
      <c r="D749" s="2"/>
    </row>
    <row r="750" spans="4:4" ht="14.4" x14ac:dyDescent="0.25">
      <c r="D750" s="2"/>
    </row>
    <row r="751" spans="4:4" ht="14.4" x14ac:dyDescent="0.25">
      <c r="D751" s="2"/>
    </row>
    <row r="752" spans="4:4" ht="14.4" x14ac:dyDescent="0.25">
      <c r="D752" s="2"/>
    </row>
    <row r="753" spans="4:4" ht="14.4" x14ac:dyDescent="0.25">
      <c r="D753" s="2"/>
    </row>
    <row r="754" spans="4:4" ht="14.4" x14ac:dyDescent="0.25">
      <c r="D754" s="2"/>
    </row>
    <row r="755" spans="4:4" ht="14.4" x14ac:dyDescent="0.25">
      <c r="D755" s="2"/>
    </row>
    <row r="756" spans="4:4" ht="14.4" x14ac:dyDescent="0.25">
      <c r="D756" s="2"/>
    </row>
    <row r="757" spans="4:4" ht="14.4" x14ac:dyDescent="0.25">
      <c r="D757" s="2"/>
    </row>
    <row r="758" spans="4:4" ht="14.4" x14ac:dyDescent="0.25">
      <c r="D758" s="2"/>
    </row>
    <row r="759" spans="4:4" ht="14.4" x14ac:dyDescent="0.25">
      <c r="D759" s="2"/>
    </row>
    <row r="760" spans="4:4" ht="14.4" x14ac:dyDescent="0.25">
      <c r="D760" s="2"/>
    </row>
    <row r="761" spans="4:4" ht="14.4" x14ac:dyDescent="0.25">
      <c r="D761" s="2"/>
    </row>
    <row r="762" spans="4:4" ht="14.4" x14ac:dyDescent="0.25">
      <c r="D762" s="2"/>
    </row>
    <row r="763" spans="4:4" ht="14.4" x14ac:dyDescent="0.25">
      <c r="D763" s="2"/>
    </row>
    <row r="764" spans="4:4" ht="14.4" x14ac:dyDescent="0.25">
      <c r="D764" s="2"/>
    </row>
    <row r="765" spans="4:4" ht="14.4" x14ac:dyDescent="0.25">
      <c r="D765" s="2"/>
    </row>
    <row r="766" spans="4:4" ht="14.4" x14ac:dyDescent="0.25">
      <c r="D766" s="2"/>
    </row>
    <row r="767" spans="4:4" ht="14.4" x14ac:dyDescent="0.25">
      <c r="D767" s="2"/>
    </row>
    <row r="768" spans="4:4" ht="14.4" x14ac:dyDescent="0.25">
      <c r="D768" s="2"/>
    </row>
    <row r="769" spans="4:4" ht="14.4" x14ac:dyDescent="0.25">
      <c r="D769" s="2"/>
    </row>
    <row r="770" spans="4:4" ht="14.4" x14ac:dyDescent="0.25">
      <c r="D770" s="2"/>
    </row>
    <row r="771" spans="4:4" ht="14.4" x14ac:dyDescent="0.25">
      <c r="D771" s="2"/>
    </row>
    <row r="772" spans="4:4" ht="14.4" x14ac:dyDescent="0.25">
      <c r="D772" s="2"/>
    </row>
    <row r="773" spans="4:4" ht="14.4" x14ac:dyDescent="0.25">
      <c r="D773" s="2"/>
    </row>
    <row r="774" spans="4:4" ht="14.4" x14ac:dyDescent="0.25">
      <c r="D774" s="2"/>
    </row>
    <row r="775" spans="4:4" ht="14.4" x14ac:dyDescent="0.25">
      <c r="D775" s="2"/>
    </row>
    <row r="776" spans="4:4" ht="14.4" x14ac:dyDescent="0.25">
      <c r="D776" s="2"/>
    </row>
    <row r="777" spans="4:4" ht="14.4" x14ac:dyDescent="0.25">
      <c r="D777" s="2"/>
    </row>
    <row r="778" spans="4:4" ht="14.4" x14ac:dyDescent="0.25">
      <c r="D778" s="2"/>
    </row>
    <row r="779" spans="4:4" ht="14.4" x14ac:dyDescent="0.25">
      <c r="D779" s="2"/>
    </row>
    <row r="780" spans="4:4" ht="14.4" x14ac:dyDescent="0.25">
      <c r="D780" s="2"/>
    </row>
    <row r="781" spans="4:4" ht="14.4" x14ac:dyDescent="0.25">
      <c r="D781" s="2"/>
    </row>
    <row r="782" spans="4:4" ht="14.4" x14ac:dyDescent="0.25">
      <c r="D782" s="2"/>
    </row>
    <row r="783" spans="4:4" ht="14.4" x14ac:dyDescent="0.25">
      <c r="D783" s="2"/>
    </row>
    <row r="784" spans="4:4" ht="14.4" x14ac:dyDescent="0.25">
      <c r="D784" s="2"/>
    </row>
    <row r="785" spans="4:4" ht="14.4" x14ac:dyDescent="0.25">
      <c r="D785" s="2"/>
    </row>
    <row r="786" spans="4:4" ht="14.4" x14ac:dyDescent="0.25">
      <c r="D786" s="2"/>
    </row>
    <row r="787" spans="4:4" ht="14.4" x14ac:dyDescent="0.25">
      <c r="D787" s="2"/>
    </row>
    <row r="788" spans="4:4" ht="14.4" x14ac:dyDescent="0.25">
      <c r="D788" s="2"/>
    </row>
    <row r="789" spans="4:4" ht="14.4" x14ac:dyDescent="0.25">
      <c r="D789" s="2"/>
    </row>
    <row r="790" spans="4:4" ht="14.4" x14ac:dyDescent="0.25">
      <c r="D790" s="2"/>
    </row>
    <row r="791" spans="4:4" ht="14.4" x14ac:dyDescent="0.25">
      <c r="D791" s="2"/>
    </row>
    <row r="792" spans="4:4" ht="14.4" x14ac:dyDescent="0.25">
      <c r="D792" s="2"/>
    </row>
    <row r="793" spans="4:4" ht="14.4" x14ac:dyDescent="0.25">
      <c r="D793" s="2"/>
    </row>
    <row r="794" spans="4:4" ht="14.4" x14ac:dyDescent="0.25">
      <c r="D794" s="2"/>
    </row>
    <row r="795" spans="4:4" ht="14.4" x14ac:dyDescent="0.25">
      <c r="D795" s="2"/>
    </row>
    <row r="796" spans="4:4" ht="14.4" x14ac:dyDescent="0.25">
      <c r="D796" s="2"/>
    </row>
    <row r="797" spans="4:4" ht="14.4" x14ac:dyDescent="0.25">
      <c r="D797" s="2"/>
    </row>
    <row r="798" spans="4:4" ht="14.4" x14ac:dyDescent="0.25">
      <c r="D798" s="2"/>
    </row>
    <row r="799" spans="4:4" ht="14.4" x14ac:dyDescent="0.25">
      <c r="D799" s="2"/>
    </row>
    <row r="800" spans="4:4" ht="14.4" x14ac:dyDescent="0.25">
      <c r="D800" s="2"/>
    </row>
    <row r="801" spans="4:4" ht="14.4" x14ac:dyDescent="0.25">
      <c r="D801" s="2"/>
    </row>
    <row r="802" spans="4:4" ht="14.4" x14ac:dyDescent="0.25">
      <c r="D802" s="2"/>
    </row>
    <row r="803" spans="4:4" ht="14.4" x14ac:dyDescent="0.25">
      <c r="D803" s="2"/>
    </row>
    <row r="804" spans="4:4" ht="14.4" x14ac:dyDescent="0.25">
      <c r="D804" s="2"/>
    </row>
    <row r="805" spans="4:4" ht="14.4" x14ac:dyDescent="0.25">
      <c r="D805" s="2"/>
    </row>
    <row r="806" spans="4:4" ht="14.4" x14ac:dyDescent="0.25">
      <c r="D806" s="2"/>
    </row>
    <row r="807" spans="4:4" ht="14.4" x14ac:dyDescent="0.25">
      <c r="D807" s="2"/>
    </row>
    <row r="808" spans="4:4" ht="14.4" x14ac:dyDescent="0.25">
      <c r="D808" s="2"/>
    </row>
    <row r="809" spans="4:4" ht="14.4" x14ac:dyDescent="0.25">
      <c r="D809" s="2"/>
    </row>
    <row r="810" spans="4:4" ht="14.4" x14ac:dyDescent="0.25">
      <c r="D810" s="2"/>
    </row>
    <row r="811" spans="4:4" ht="14.4" x14ac:dyDescent="0.25">
      <c r="D811" s="2"/>
    </row>
    <row r="812" spans="4:4" ht="14.4" x14ac:dyDescent="0.25">
      <c r="D812" s="2"/>
    </row>
    <row r="813" spans="4:4" ht="14.4" x14ac:dyDescent="0.25">
      <c r="D813" s="2"/>
    </row>
    <row r="814" spans="4:4" ht="14.4" x14ac:dyDescent="0.25">
      <c r="D814" s="2"/>
    </row>
    <row r="815" spans="4:4" ht="14.4" x14ac:dyDescent="0.25">
      <c r="D815" s="2"/>
    </row>
    <row r="816" spans="4:4" ht="14.4" x14ac:dyDescent="0.25">
      <c r="D816" s="2"/>
    </row>
    <row r="817" spans="4:4" ht="14.4" x14ac:dyDescent="0.25">
      <c r="D817" s="2"/>
    </row>
    <row r="818" spans="4:4" ht="14.4" x14ac:dyDescent="0.25">
      <c r="D818" s="2"/>
    </row>
    <row r="819" spans="4:4" ht="14.4" x14ac:dyDescent="0.25">
      <c r="D819" s="2"/>
    </row>
    <row r="820" spans="4:4" ht="14.4" x14ac:dyDescent="0.25">
      <c r="D820" s="2"/>
    </row>
    <row r="821" spans="4:4" ht="14.4" x14ac:dyDescent="0.25">
      <c r="D821" s="2"/>
    </row>
    <row r="822" spans="4:4" ht="14.4" x14ac:dyDescent="0.25">
      <c r="D822" s="2"/>
    </row>
    <row r="823" spans="4:4" ht="14.4" x14ac:dyDescent="0.25">
      <c r="D823" s="2"/>
    </row>
    <row r="824" spans="4:4" ht="14.4" x14ac:dyDescent="0.25">
      <c r="D824" s="2"/>
    </row>
    <row r="825" spans="4:4" ht="14.4" x14ac:dyDescent="0.25">
      <c r="D825" s="2"/>
    </row>
    <row r="826" spans="4:4" ht="14.4" x14ac:dyDescent="0.25">
      <c r="D826" s="2"/>
    </row>
    <row r="827" spans="4:4" ht="14.4" x14ac:dyDescent="0.25">
      <c r="D827" s="2"/>
    </row>
    <row r="828" spans="4:4" ht="14.4" x14ac:dyDescent="0.25">
      <c r="D828" s="2"/>
    </row>
    <row r="829" spans="4:4" ht="14.4" x14ac:dyDescent="0.25">
      <c r="D829" s="2"/>
    </row>
    <row r="830" spans="4:4" ht="14.4" x14ac:dyDescent="0.25">
      <c r="D830" s="2"/>
    </row>
    <row r="831" spans="4:4" ht="14.4" x14ac:dyDescent="0.25">
      <c r="D831" s="2"/>
    </row>
    <row r="832" spans="4:4" ht="14.4" x14ac:dyDescent="0.25">
      <c r="D832" s="2"/>
    </row>
    <row r="833" spans="4:4" ht="14.4" x14ac:dyDescent="0.25">
      <c r="D833" s="2"/>
    </row>
    <row r="834" spans="4:4" ht="14.4" x14ac:dyDescent="0.25">
      <c r="D834" s="2"/>
    </row>
    <row r="835" spans="4:4" ht="14.4" x14ac:dyDescent="0.25">
      <c r="D835" s="2"/>
    </row>
    <row r="836" spans="4:4" ht="14.4" x14ac:dyDescent="0.25">
      <c r="D836" s="2"/>
    </row>
    <row r="837" spans="4:4" ht="14.4" x14ac:dyDescent="0.25">
      <c r="D837" s="2"/>
    </row>
    <row r="838" spans="4:4" ht="14.4" x14ac:dyDescent="0.25">
      <c r="D838" s="2"/>
    </row>
    <row r="839" spans="4:4" ht="14.4" x14ac:dyDescent="0.25">
      <c r="D839" s="2"/>
    </row>
    <row r="840" spans="4:4" ht="14.4" x14ac:dyDescent="0.25">
      <c r="D840" s="2"/>
    </row>
    <row r="841" spans="4:4" ht="14.4" x14ac:dyDescent="0.25">
      <c r="D841" s="2"/>
    </row>
    <row r="842" spans="4:4" ht="14.4" x14ac:dyDescent="0.25">
      <c r="D842" s="2"/>
    </row>
    <row r="843" spans="4:4" ht="14.4" x14ac:dyDescent="0.25">
      <c r="D843" s="2"/>
    </row>
    <row r="844" spans="4:4" ht="14.4" x14ac:dyDescent="0.25">
      <c r="D844" s="2"/>
    </row>
    <row r="845" spans="4:4" ht="14.4" x14ac:dyDescent="0.25">
      <c r="D845" s="2"/>
    </row>
    <row r="846" spans="4:4" ht="14.4" x14ac:dyDescent="0.25">
      <c r="D846" s="2"/>
    </row>
    <row r="847" spans="4:4" ht="14.4" x14ac:dyDescent="0.25">
      <c r="D847" s="2"/>
    </row>
    <row r="848" spans="4:4" ht="14.4" x14ac:dyDescent="0.25">
      <c r="D848" s="2"/>
    </row>
    <row r="849" spans="4:4" ht="14.4" x14ac:dyDescent="0.25">
      <c r="D849" s="2"/>
    </row>
    <row r="850" spans="4:4" ht="14.4" x14ac:dyDescent="0.25">
      <c r="D850" s="2"/>
    </row>
    <row r="851" spans="4:4" ht="14.4" x14ac:dyDescent="0.25">
      <c r="D851" s="2"/>
    </row>
    <row r="852" spans="4:4" ht="14.4" x14ac:dyDescent="0.25">
      <c r="D852" s="2"/>
    </row>
    <row r="853" spans="4:4" ht="14.4" x14ac:dyDescent="0.25">
      <c r="D853" s="2"/>
    </row>
    <row r="854" spans="4:4" ht="14.4" x14ac:dyDescent="0.25">
      <c r="D854" s="2"/>
    </row>
    <row r="855" spans="4:4" ht="14.4" x14ac:dyDescent="0.25">
      <c r="D855" s="2"/>
    </row>
    <row r="856" spans="4:4" ht="14.4" x14ac:dyDescent="0.25">
      <c r="D856" s="2"/>
    </row>
    <row r="857" spans="4:4" ht="14.4" x14ac:dyDescent="0.25">
      <c r="D857" s="2"/>
    </row>
    <row r="858" spans="4:4" ht="14.4" x14ac:dyDescent="0.25">
      <c r="D858" s="2"/>
    </row>
    <row r="859" spans="4:4" ht="14.4" x14ac:dyDescent="0.25">
      <c r="D859" s="2"/>
    </row>
    <row r="860" spans="4:4" ht="14.4" x14ac:dyDescent="0.25">
      <c r="D860" s="2"/>
    </row>
    <row r="861" spans="4:4" ht="14.4" x14ac:dyDescent="0.25">
      <c r="D861" s="2"/>
    </row>
    <row r="862" spans="4:4" ht="14.4" x14ac:dyDescent="0.25">
      <c r="D862" s="2"/>
    </row>
    <row r="863" spans="4:4" ht="14.4" x14ac:dyDescent="0.25">
      <c r="D863" s="2"/>
    </row>
    <row r="864" spans="4:4" ht="14.4" x14ac:dyDescent="0.25">
      <c r="D864" s="2"/>
    </row>
    <row r="865" spans="4:4" ht="14.4" x14ac:dyDescent="0.25">
      <c r="D865" s="2"/>
    </row>
    <row r="866" spans="4:4" ht="14.4" x14ac:dyDescent="0.25">
      <c r="D866" s="2"/>
    </row>
    <row r="867" spans="4:4" ht="14.4" x14ac:dyDescent="0.25">
      <c r="D867" s="2"/>
    </row>
    <row r="868" spans="4:4" ht="14.4" x14ac:dyDescent="0.25">
      <c r="D868" s="2"/>
    </row>
    <row r="869" spans="4:4" ht="14.4" x14ac:dyDescent="0.25">
      <c r="D869" s="2"/>
    </row>
    <row r="870" spans="4:4" ht="14.4" x14ac:dyDescent="0.25">
      <c r="D870" s="2"/>
    </row>
    <row r="871" spans="4:4" ht="14.4" x14ac:dyDescent="0.25">
      <c r="D871" s="2"/>
    </row>
    <row r="872" spans="4:4" ht="14.4" x14ac:dyDescent="0.25">
      <c r="D872" s="2"/>
    </row>
    <row r="873" spans="4:4" ht="14.4" x14ac:dyDescent="0.25">
      <c r="D873" s="2"/>
    </row>
    <row r="874" spans="4:4" ht="14.4" x14ac:dyDescent="0.25">
      <c r="D874" s="2"/>
    </row>
    <row r="875" spans="4:4" ht="14.4" x14ac:dyDescent="0.25">
      <c r="D875" s="2"/>
    </row>
    <row r="876" spans="4:4" ht="14.4" x14ac:dyDescent="0.25">
      <c r="D876" s="2"/>
    </row>
    <row r="877" spans="4:4" ht="14.4" x14ac:dyDescent="0.25">
      <c r="D877" s="2"/>
    </row>
    <row r="878" spans="4:4" ht="14.4" x14ac:dyDescent="0.25">
      <c r="D878" s="2"/>
    </row>
    <row r="879" spans="4:4" ht="14.4" x14ac:dyDescent="0.25">
      <c r="D879" s="2"/>
    </row>
    <row r="880" spans="4:4" ht="14.4" x14ac:dyDescent="0.25">
      <c r="D880" s="2"/>
    </row>
    <row r="881" spans="4:4" ht="14.4" x14ac:dyDescent="0.25">
      <c r="D881" s="2"/>
    </row>
    <row r="882" spans="4:4" ht="14.4" x14ac:dyDescent="0.25">
      <c r="D882" s="2"/>
    </row>
    <row r="883" spans="4:4" ht="14.4" x14ac:dyDescent="0.25">
      <c r="D883" s="2"/>
    </row>
    <row r="884" spans="4:4" ht="14.4" x14ac:dyDescent="0.25">
      <c r="D884" s="2"/>
    </row>
    <row r="885" spans="4:4" ht="14.4" x14ac:dyDescent="0.25">
      <c r="D885" s="2"/>
    </row>
    <row r="886" spans="4:4" ht="14.4" x14ac:dyDescent="0.25">
      <c r="D886" s="2"/>
    </row>
    <row r="887" spans="4:4" ht="14.4" x14ac:dyDescent="0.25">
      <c r="D887" s="2"/>
    </row>
    <row r="888" spans="4:4" ht="14.4" x14ac:dyDescent="0.25">
      <c r="D888" s="2"/>
    </row>
    <row r="889" spans="4:4" ht="14.4" x14ac:dyDescent="0.25">
      <c r="D889" s="2"/>
    </row>
    <row r="890" spans="4:4" ht="14.4" x14ac:dyDescent="0.25">
      <c r="D890" s="2"/>
    </row>
    <row r="891" spans="4:4" ht="14.4" x14ac:dyDescent="0.25">
      <c r="D891" s="2"/>
    </row>
    <row r="892" spans="4:4" ht="14.4" x14ac:dyDescent="0.25">
      <c r="D892" s="2"/>
    </row>
    <row r="893" spans="4:4" ht="14.4" x14ac:dyDescent="0.25">
      <c r="D893" s="2"/>
    </row>
    <row r="894" spans="4:4" ht="14.4" x14ac:dyDescent="0.25">
      <c r="D894" s="2"/>
    </row>
    <row r="895" spans="4:4" ht="14.4" x14ac:dyDescent="0.25">
      <c r="D895" s="2"/>
    </row>
    <row r="896" spans="4:4" ht="14.4" x14ac:dyDescent="0.25">
      <c r="D896" s="2"/>
    </row>
    <row r="897" spans="4:4" ht="14.4" x14ac:dyDescent="0.25">
      <c r="D897" s="2"/>
    </row>
    <row r="898" spans="4:4" ht="14.4" x14ac:dyDescent="0.25">
      <c r="D898" s="2"/>
    </row>
    <row r="899" spans="4:4" ht="14.4" x14ac:dyDescent="0.25">
      <c r="D899" s="2"/>
    </row>
    <row r="900" spans="4:4" ht="14.4" x14ac:dyDescent="0.25">
      <c r="D900" s="2"/>
    </row>
    <row r="901" spans="4:4" ht="14.4" x14ac:dyDescent="0.25">
      <c r="D901" s="2"/>
    </row>
    <row r="902" spans="4:4" ht="14.4" x14ac:dyDescent="0.25">
      <c r="D902" s="2"/>
    </row>
    <row r="903" spans="4:4" ht="14.4" x14ac:dyDescent="0.25">
      <c r="D903" s="2"/>
    </row>
    <row r="904" spans="4:4" ht="14.4" x14ac:dyDescent="0.25">
      <c r="D904" s="2"/>
    </row>
    <row r="905" spans="4:4" ht="14.4" x14ac:dyDescent="0.25">
      <c r="D905" s="2"/>
    </row>
    <row r="906" spans="4:4" ht="14.4" x14ac:dyDescent="0.25">
      <c r="D906" s="2"/>
    </row>
    <row r="907" spans="4:4" ht="14.4" x14ac:dyDescent="0.25">
      <c r="D907" s="2"/>
    </row>
    <row r="908" spans="4:4" ht="14.4" x14ac:dyDescent="0.25">
      <c r="D908" s="2"/>
    </row>
    <row r="909" spans="4:4" ht="14.4" x14ac:dyDescent="0.25">
      <c r="D909" s="2"/>
    </row>
    <row r="910" spans="4:4" ht="14.4" x14ac:dyDescent="0.25">
      <c r="D910" s="2"/>
    </row>
    <row r="911" spans="4:4" ht="14.4" x14ac:dyDescent="0.25">
      <c r="D911" s="2"/>
    </row>
    <row r="912" spans="4:4" ht="14.4" x14ac:dyDescent="0.25">
      <c r="D912" s="2"/>
    </row>
    <row r="913" spans="4:4" ht="14.4" x14ac:dyDescent="0.25">
      <c r="D913" s="2"/>
    </row>
    <row r="914" spans="4:4" ht="14.4" x14ac:dyDescent="0.25">
      <c r="D914" s="2"/>
    </row>
    <row r="915" spans="4:4" ht="14.4" x14ac:dyDescent="0.25">
      <c r="D915" s="2"/>
    </row>
    <row r="916" spans="4:4" ht="14.4" x14ac:dyDescent="0.25">
      <c r="D916" s="2"/>
    </row>
    <row r="917" spans="4:4" ht="14.4" x14ac:dyDescent="0.25">
      <c r="D917" s="2"/>
    </row>
    <row r="918" spans="4:4" ht="14.4" x14ac:dyDescent="0.25">
      <c r="D918" s="2"/>
    </row>
    <row r="919" spans="4:4" ht="14.4" x14ac:dyDescent="0.25">
      <c r="D919" s="2"/>
    </row>
    <row r="920" spans="4:4" ht="14.4" x14ac:dyDescent="0.25">
      <c r="D920" s="2"/>
    </row>
    <row r="921" spans="4:4" ht="14.4" x14ac:dyDescent="0.25">
      <c r="D921" s="2"/>
    </row>
    <row r="922" spans="4:4" ht="14.4" x14ac:dyDescent="0.25">
      <c r="D922" s="2"/>
    </row>
    <row r="923" spans="4:4" ht="14.4" x14ac:dyDescent="0.25">
      <c r="D923" s="2"/>
    </row>
    <row r="924" spans="4:4" ht="14.4" x14ac:dyDescent="0.25">
      <c r="D924" s="2"/>
    </row>
    <row r="925" spans="4:4" ht="14.4" x14ac:dyDescent="0.25">
      <c r="D925" s="2"/>
    </row>
    <row r="926" spans="4:4" ht="14.4" x14ac:dyDescent="0.25">
      <c r="D926" s="2"/>
    </row>
    <row r="927" spans="4:4" ht="14.4" x14ac:dyDescent="0.25">
      <c r="D927" s="2"/>
    </row>
    <row r="928" spans="4:4" ht="14.4" x14ac:dyDescent="0.25">
      <c r="D928" s="2"/>
    </row>
    <row r="929" spans="4:4" ht="14.4" x14ac:dyDescent="0.25">
      <c r="D929" s="2"/>
    </row>
    <row r="930" spans="4:4" ht="14.4" x14ac:dyDescent="0.25">
      <c r="D930" s="2"/>
    </row>
    <row r="931" spans="4:4" ht="14.4" x14ac:dyDescent="0.25">
      <c r="D931" s="2"/>
    </row>
    <row r="932" spans="4:4" ht="14.4" x14ac:dyDescent="0.25">
      <c r="D932" s="2"/>
    </row>
    <row r="933" spans="4:4" ht="14.4" x14ac:dyDescent="0.25">
      <c r="D933" s="2"/>
    </row>
    <row r="934" spans="4:4" ht="14.4" x14ac:dyDescent="0.25">
      <c r="D934" s="2"/>
    </row>
    <row r="935" spans="4:4" ht="14.4" x14ac:dyDescent="0.25">
      <c r="D935" s="2"/>
    </row>
    <row r="936" spans="4:4" ht="14.4" x14ac:dyDescent="0.25">
      <c r="D936" s="2"/>
    </row>
    <row r="937" spans="4:4" ht="14.4" x14ac:dyDescent="0.25">
      <c r="D937" s="2"/>
    </row>
    <row r="938" spans="4:4" ht="14.4" x14ac:dyDescent="0.25">
      <c r="D938" s="2"/>
    </row>
    <row r="939" spans="4:4" ht="14.4" x14ac:dyDescent="0.25">
      <c r="D939" s="2"/>
    </row>
    <row r="940" spans="4:4" ht="14.4" x14ac:dyDescent="0.25">
      <c r="D940" s="2"/>
    </row>
    <row r="941" spans="4:4" ht="14.4" x14ac:dyDescent="0.25">
      <c r="D941" s="2"/>
    </row>
    <row r="942" spans="4:4" ht="14.4" x14ac:dyDescent="0.25">
      <c r="D942" s="2"/>
    </row>
    <row r="943" spans="4:4" ht="14.4" x14ac:dyDescent="0.25">
      <c r="D943" s="2"/>
    </row>
    <row r="944" spans="4:4" ht="14.4" x14ac:dyDescent="0.25">
      <c r="D944" s="2"/>
    </row>
    <row r="945" spans="4:4" ht="14.4" x14ac:dyDescent="0.25">
      <c r="D945" s="2"/>
    </row>
    <row r="946" spans="4:4" ht="14.4" x14ac:dyDescent="0.25">
      <c r="D946" s="2"/>
    </row>
    <row r="947" spans="4:4" ht="14.4" x14ac:dyDescent="0.25">
      <c r="D947" s="2"/>
    </row>
    <row r="948" spans="4:4" ht="14.4" x14ac:dyDescent="0.25">
      <c r="D948" s="2"/>
    </row>
    <row r="949" spans="4:4" ht="14.4" x14ac:dyDescent="0.25">
      <c r="D949" s="2"/>
    </row>
    <row r="950" spans="4:4" ht="14.4" x14ac:dyDescent="0.25">
      <c r="D950" s="2"/>
    </row>
    <row r="951" spans="4:4" ht="14.4" x14ac:dyDescent="0.25">
      <c r="D951" s="2"/>
    </row>
    <row r="952" spans="4:4" ht="14.4" x14ac:dyDescent="0.25">
      <c r="D952" s="2"/>
    </row>
    <row r="953" spans="4:4" ht="14.4" x14ac:dyDescent="0.25">
      <c r="D953" s="2"/>
    </row>
    <row r="954" spans="4:4" ht="14.4" x14ac:dyDescent="0.25">
      <c r="D954" s="2"/>
    </row>
    <row r="955" spans="4:4" ht="14.4" x14ac:dyDescent="0.25">
      <c r="D955" s="2"/>
    </row>
    <row r="956" spans="4:4" ht="14.4" x14ac:dyDescent="0.25">
      <c r="D956" s="2"/>
    </row>
    <row r="957" spans="4:4" ht="14.4" x14ac:dyDescent="0.25">
      <c r="D957" s="2"/>
    </row>
    <row r="958" spans="4:4" ht="14.4" x14ac:dyDescent="0.25">
      <c r="D958" s="2"/>
    </row>
    <row r="959" spans="4:4" ht="14.4" x14ac:dyDescent="0.25">
      <c r="D959" s="2"/>
    </row>
    <row r="960" spans="4:4" ht="14.4" x14ac:dyDescent="0.25">
      <c r="D960" s="2"/>
    </row>
    <row r="961" spans="4:4" ht="14.4" x14ac:dyDescent="0.25">
      <c r="D961" s="2"/>
    </row>
    <row r="962" spans="4:4" ht="14.4" x14ac:dyDescent="0.25">
      <c r="D962" s="2"/>
    </row>
    <row r="963" spans="4:4" ht="14.4" x14ac:dyDescent="0.25">
      <c r="D963" s="2"/>
    </row>
    <row r="964" spans="4:4" ht="14.4" x14ac:dyDescent="0.25">
      <c r="D964" s="2"/>
    </row>
    <row r="965" spans="4:4" ht="14.4" x14ac:dyDescent="0.25">
      <c r="D965" s="2"/>
    </row>
    <row r="966" spans="4:4" ht="14.4" x14ac:dyDescent="0.25">
      <c r="D966" s="2"/>
    </row>
    <row r="967" spans="4:4" ht="14.4" x14ac:dyDescent="0.25">
      <c r="D967" s="2"/>
    </row>
    <row r="968" spans="4:4" ht="14.4" x14ac:dyDescent="0.25">
      <c r="D968" s="2"/>
    </row>
    <row r="969" spans="4:4" ht="14.4" x14ac:dyDescent="0.25">
      <c r="D969" s="2"/>
    </row>
    <row r="970" spans="4:4" ht="14.4" x14ac:dyDescent="0.25">
      <c r="D970" s="2"/>
    </row>
    <row r="971" spans="4:4" ht="14.4" x14ac:dyDescent="0.25">
      <c r="D971" s="2"/>
    </row>
    <row r="972" spans="4:4" ht="14.4" x14ac:dyDescent="0.25">
      <c r="D972" s="2"/>
    </row>
    <row r="973" spans="4:4" ht="14.4" x14ac:dyDescent="0.25">
      <c r="D973" s="2"/>
    </row>
    <row r="974" spans="4:4" ht="14.4" x14ac:dyDescent="0.25">
      <c r="D974" s="2"/>
    </row>
    <row r="975" spans="4:4" ht="14.4" x14ac:dyDescent="0.25">
      <c r="D975" s="2"/>
    </row>
    <row r="976" spans="4:4" ht="14.4" x14ac:dyDescent="0.25">
      <c r="D976" s="2"/>
    </row>
    <row r="977" spans="4:4" ht="14.4" x14ac:dyDescent="0.25">
      <c r="D977" s="2"/>
    </row>
    <row r="978" spans="4:4" ht="14.4" x14ac:dyDescent="0.25">
      <c r="D978" s="2"/>
    </row>
    <row r="979" spans="4:4" ht="14.4" x14ac:dyDescent="0.25">
      <c r="D979" s="2"/>
    </row>
    <row r="980" spans="4:4" ht="14.4" x14ac:dyDescent="0.25">
      <c r="D980" s="2"/>
    </row>
    <row r="981" spans="4:4" ht="14.4" x14ac:dyDescent="0.25">
      <c r="D981" s="2"/>
    </row>
    <row r="982" spans="4:4" ht="14.4" x14ac:dyDescent="0.25">
      <c r="D982" s="2"/>
    </row>
    <row r="983" spans="4:4" ht="14.4" x14ac:dyDescent="0.25">
      <c r="D983" s="2"/>
    </row>
    <row r="984" spans="4:4" ht="14.4" x14ac:dyDescent="0.25">
      <c r="D984" s="2"/>
    </row>
    <row r="985" spans="4:4" ht="14.4" x14ac:dyDescent="0.25">
      <c r="D985" s="2"/>
    </row>
    <row r="986" spans="4:4" ht="14.4" x14ac:dyDescent="0.25">
      <c r="D986" s="2"/>
    </row>
    <row r="987" spans="4:4" ht="14.4" x14ac:dyDescent="0.25">
      <c r="D987" s="2"/>
    </row>
    <row r="988" spans="4:4" ht="14.4" x14ac:dyDescent="0.25">
      <c r="D988" s="2"/>
    </row>
    <row r="989" spans="4:4" ht="14.4" x14ac:dyDescent="0.25">
      <c r="D989" s="2"/>
    </row>
    <row r="990" spans="4:4" ht="14.4" x14ac:dyDescent="0.25">
      <c r="D990" s="2"/>
    </row>
    <row r="991" spans="4:4" ht="14.4" x14ac:dyDescent="0.25">
      <c r="D991" s="2"/>
    </row>
    <row r="992" spans="4:4" ht="14.4" x14ac:dyDescent="0.25">
      <c r="D992" s="2"/>
    </row>
    <row r="993" spans="4:4" ht="14.4" x14ac:dyDescent="0.25">
      <c r="D993" s="2"/>
    </row>
    <row r="994" spans="4:4" ht="14.4" x14ac:dyDescent="0.25">
      <c r="D994" s="2"/>
    </row>
    <row r="995" spans="4:4" ht="14.4" x14ac:dyDescent="0.25">
      <c r="D995" s="2"/>
    </row>
    <row r="996" spans="4:4" ht="14.4" x14ac:dyDescent="0.25">
      <c r="D996" s="2"/>
    </row>
    <row r="997" spans="4:4" ht="14.4" x14ac:dyDescent="0.25">
      <c r="D997" s="2"/>
    </row>
    <row r="998" spans="4:4" ht="14.4" x14ac:dyDescent="0.25">
      <c r="D998" s="2"/>
    </row>
    <row r="999" spans="4:4" ht="14.4" x14ac:dyDescent="0.25">
      <c r="D999" s="2"/>
    </row>
    <row r="1000" spans="4:4" ht="14.4" x14ac:dyDescent="0.25">
      <c r="D1000" s="2"/>
    </row>
    <row r="1001" spans="4:4" ht="14.4" x14ac:dyDescent="0.25">
      <c r="D1001" s="2"/>
    </row>
    <row r="1002" spans="4:4" ht="14.4" x14ac:dyDescent="0.25">
      <c r="D1002" s="2"/>
    </row>
    <row r="1003" spans="4:4" ht="14.4" x14ac:dyDescent="0.25">
      <c r="D1003" s="2"/>
    </row>
    <row r="1004" spans="4:4" ht="14.4" x14ac:dyDescent="0.25">
      <c r="D1004" s="2"/>
    </row>
    <row r="1005" spans="4:4" ht="14.4" x14ac:dyDescent="0.25">
      <c r="D1005" s="2"/>
    </row>
    <row r="1006" spans="4:4" ht="14.4" x14ac:dyDescent="0.25">
      <c r="D1006" s="2"/>
    </row>
    <row r="1007" spans="4:4" ht="14.4" x14ac:dyDescent="0.25">
      <c r="D1007" s="2"/>
    </row>
    <row r="1008" spans="4:4" ht="14.4" x14ac:dyDescent="0.25">
      <c r="D1008" s="2"/>
    </row>
    <row r="1009" spans="4:4" ht="14.4" x14ac:dyDescent="0.25">
      <c r="D1009" s="2"/>
    </row>
    <row r="1010" spans="4:4" ht="14.4" x14ac:dyDescent="0.25">
      <c r="D1010" s="2"/>
    </row>
    <row r="1011" spans="4:4" ht="14.4" x14ac:dyDescent="0.25">
      <c r="D1011" s="2"/>
    </row>
    <row r="1012" spans="4:4" ht="14.4" x14ac:dyDescent="0.25">
      <c r="D1012" s="2"/>
    </row>
    <row r="1013" spans="4:4" ht="14.4" x14ac:dyDescent="0.25">
      <c r="D1013" s="2"/>
    </row>
    <row r="1014" spans="4:4" ht="14.4" x14ac:dyDescent="0.25">
      <c r="D1014" s="2"/>
    </row>
    <row r="1015" spans="4:4" ht="14.4" x14ac:dyDescent="0.25">
      <c r="D1015" s="2"/>
    </row>
    <row r="1016" spans="4:4" ht="14.4" x14ac:dyDescent="0.25">
      <c r="D1016" s="2"/>
    </row>
  </sheetData>
  <autoFilter ref="B13:H122">
    <filterColumn colId="4" showButton="0"/>
  </autoFilter>
  <mergeCells count="35">
    <mergeCell ref="B176:F176"/>
    <mergeCell ref="F13:G13"/>
    <mergeCell ref="B125:G125"/>
    <mergeCell ref="F126:G126"/>
    <mergeCell ref="B168:G168"/>
    <mergeCell ref="B175:G175"/>
    <mergeCell ref="D170:D173"/>
    <mergeCell ref="E170:E173"/>
    <mergeCell ref="F170:F173"/>
    <mergeCell ref="G170:G173"/>
    <mergeCell ref="B197:F197"/>
    <mergeCell ref="B182:F182"/>
    <mergeCell ref="B198:F198"/>
    <mergeCell ref="B199:F199"/>
    <mergeCell ref="B201:F201"/>
    <mergeCell ref="B194:F194"/>
    <mergeCell ref="B186:F186"/>
    <mergeCell ref="B190:F190"/>
    <mergeCell ref="B200:F200"/>
    <mergeCell ref="B177:F177"/>
    <mergeCell ref="B184:F184"/>
    <mergeCell ref="B188:F188"/>
    <mergeCell ref="B192:F192"/>
    <mergeCell ref="B196:F196"/>
    <mergeCell ref="B183:F183"/>
    <mergeCell ref="B187:F187"/>
    <mergeCell ref="B191:F191"/>
    <mergeCell ref="B195:F195"/>
    <mergeCell ref="B181:F181"/>
    <mergeCell ref="B178:F178"/>
    <mergeCell ref="B179:F179"/>
    <mergeCell ref="B180:F180"/>
    <mergeCell ref="B185:F185"/>
    <mergeCell ref="B189:F189"/>
    <mergeCell ref="B193:F193"/>
  </mergeCells>
  <phoneticPr fontId="12" type="noConversion"/>
  <dataValidations disablePrompts="1" count="4">
    <dataValidation type="list" allowBlank="1" showInputMessage="1" showErrorMessage="1" sqref="C128 C141 C154">
      <formula1>$M$7:$M$9</formula1>
    </dataValidation>
    <dataValidation type="list" allowBlank="1" showInputMessage="1" showErrorMessage="1" sqref="C129">
      <formula1>$U$8:$U$14</formula1>
    </dataValidation>
    <dataValidation type="list" allowBlank="1" showInputMessage="1" showErrorMessage="1" sqref="C155:C161">
      <formula1>$U$29:$U$35</formula1>
    </dataValidation>
    <dataValidation type="list" allowBlank="1" showInputMessage="1" showErrorMessage="1" sqref="C142:C147">
      <formula1>$U$19:$U$25</formula1>
    </dataValidation>
  </dataValidations>
  <pageMargins left="0.511811024" right="0.511811024" top="0.78740157499999996" bottom="0.78740157499999996" header="0" footer="0"/>
  <pageSetup paperSize="9" scale="56" fitToHeight="0" orientation="portrait" horizontalDpi="360" verticalDpi="36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66bcdf-fd6f-4ea4-b3a9-80e7a13a9eda">
      <Terms xmlns="http://schemas.microsoft.com/office/infopath/2007/PartnerControls"/>
    </lcf76f155ced4ddcb4097134ff3c332f>
    <TaxCatchAll xmlns="877934b2-74f5-4eaf-b6aa-272e1063974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5AFA35B275DC4D94846B2C70634254" ma:contentTypeVersion="16" ma:contentTypeDescription="Crie um novo documento." ma:contentTypeScope="" ma:versionID="bb7a6ff8ff09fb2294f7d4b503dfaf5a">
  <xsd:schema xmlns:xsd="http://www.w3.org/2001/XMLSchema" xmlns:xs="http://www.w3.org/2001/XMLSchema" xmlns:p="http://schemas.microsoft.com/office/2006/metadata/properties" xmlns:ns2="b566bcdf-fd6f-4ea4-b3a9-80e7a13a9eda" xmlns:ns3="877934b2-74f5-4eaf-b6aa-272e1063974e" targetNamespace="http://schemas.microsoft.com/office/2006/metadata/properties" ma:root="true" ma:fieldsID="cd989192942f4d1eb2ed0f2e36e1a833" ns2:_="" ns3:_="">
    <xsd:import namespace="b566bcdf-fd6f-4ea4-b3a9-80e7a13a9eda"/>
    <xsd:import namespace="877934b2-74f5-4eaf-b6aa-272e106397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66bcdf-fd6f-4ea4-b3a9-80e7a13a9e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60372964-3c19-4162-8a9f-8bb842b960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934b2-74f5-4eaf-b6aa-272e1063974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5f3a5f6-89a1-4e0d-acd1-d7d8ff5e14ca}" ma:internalName="TaxCatchAll" ma:showField="CatchAllData" ma:web="877934b2-74f5-4eaf-b6aa-272e106397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120A54-5922-4D9A-AC63-FE644837CF0E}">
  <ds:schemaRefs>
    <ds:schemaRef ds:uri="http://schemas.microsoft.com/office/2006/metadata/properties"/>
    <ds:schemaRef ds:uri="http://schemas.microsoft.com/office/infopath/2007/PartnerControls"/>
    <ds:schemaRef ds:uri="b566bcdf-fd6f-4ea4-b3a9-80e7a13a9eda"/>
    <ds:schemaRef ds:uri="877934b2-74f5-4eaf-b6aa-272e1063974e"/>
  </ds:schemaRefs>
</ds:datastoreItem>
</file>

<file path=customXml/itemProps2.xml><?xml version="1.0" encoding="utf-8"?>
<ds:datastoreItem xmlns:ds="http://schemas.openxmlformats.org/officeDocument/2006/customXml" ds:itemID="{3FA397A3-1C27-4951-969D-706874CAAC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66bcdf-fd6f-4ea4-b3a9-80e7a13a9eda"/>
    <ds:schemaRef ds:uri="877934b2-74f5-4eaf-b6aa-272e106397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72EBA4-D23A-4CC8-BD4C-C9D6B5598D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ORÇAMENTO Valongo COM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Ferreira de Sales</dc:creator>
  <cp:lastModifiedBy>Natasha Lins Vieira</cp:lastModifiedBy>
  <cp:lastPrinted>2022-07-15T18:28:17Z</cp:lastPrinted>
  <dcterms:created xsi:type="dcterms:W3CDTF">2021-05-24T15:20:23Z</dcterms:created>
  <dcterms:modified xsi:type="dcterms:W3CDTF">2022-08-12T20:23:58Z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0x0101007B5AFA35B275DC4D94846B2C70634254</vt:lpwstr>
  </property>
  <property fmtid="{D5CDD505-2E9C-101B-9397-08002B2CF9AE}" pid="3" name="MediaServiceImageTags">
    <vt:lpwstr/>
  </property>
</Properties>
</file>